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Mikroregion\Desktop\"/>
    </mc:Choice>
  </mc:AlternateContent>
  <xr:revisionPtr revIDLastSave="0" documentId="13_ncr:1_{CA8E0BD3-1556-46B5-B0B6-95E3D55EC0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cence" sheetId="1" r:id="rId1"/>
    <sheet name="Poštovné" sheetId="3" r:id="rId2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1" l="1"/>
  <c r="J8" i="1"/>
  <c r="J6" i="1"/>
  <c r="J7" i="1"/>
  <c r="J3" i="1"/>
  <c r="H78" i="1"/>
  <c r="E90" i="1" s="1"/>
  <c r="D78" i="1"/>
  <c r="J9" i="1" l="1"/>
  <c r="G91" i="1"/>
  <c r="B92" i="1" l="1"/>
  <c r="D14" i="3" l="1"/>
  <c r="E85" i="1" l="1"/>
  <c r="B91" i="1" l="1"/>
  <c r="B94" i="1" s="1"/>
  <c r="E91" i="1"/>
  <c r="B85" i="1"/>
</calcChain>
</file>

<file path=xl/sharedStrings.xml><?xml version="1.0" encoding="utf-8"?>
<sst xmlns="http://schemas.openxmlformats.org/spreadsheetml/2006/main" count="229" uniqueCount="140">
  <si>
    <t>Datum promítání</t>
  </si>
  <si>
    <t>Datum splatnosti</t>
  </si>
  <si>
    <t>Název filmu</t>
  </si>
  <si>
    <t>Částka v Kč</t>
  </si>
  <si>
    <t>(s DPH)</t>
  </si>
  <si>
    <t>Celkem:</t>
  </si>
  <si>
    <t>Náklady celkem:</t>
  </si>
  <si>
    <t>Datum odeslání</t>
  </si>
  <si>
    <t>Název odeslaného filmu</t>
  </si>
  <si>
    <t>Druh podání</t>
  </si>
  <si>
    <t>Zaplaceno/termín</t>
  </si>
  <si>
    <t>Výpis</t>
  </si>
  <si>
    <t>cinemart</t>
  </si>
  <si>
    <t>falcon</t>
  </si>
  <si>
    <t>bisocop</t>
  </si>
  <si>
    <t>Dotace:</t>
  </si>
  <si>
    <t>Náklady licence</t>
  </si>
  <si>
    <t>Náklady celkem (licence + poštovné + ostatní):</t>
  </si>
  <si>
    <t>náklady na licence</t>
  </si>
  <si>
    <t>ostatní náklady</t>
  </si>
  <si>
    <t>poštovné</t>
  </si>
  <si>
    <t>příspěvky na licence</t>
  </si>
  <si>
    <t>celkem na vrub MB</t>
  </si>
  <si>
    <t>Poznámka</t>
  </si>
  <si>
    <t>Přefakturace</t>
  </si>
  <si>
    <t>Digsen</t>
  </si>
  <si>
    <t>zaslána FA přes DS</t>
  </si>
  <si>
    <t>Bontonfilm</t>
  </si>
  <si>
    <t>Bohemia m.p.</t>
  </si>
  <si>
    <t>f</t>
  </si>
  <si>
    <t>společná fa 1</t>
  </si>
  <si>
    <t>společná fa 2</t>
  </si>
  <si>
    <t>společná fa 3</t>
  </si>
  <si>
    <t>Přefakturace:</t>
  </si>
  <si>
    <t>Náklady na odeslání DVD zpět - Putovní letní kino 2021</t>
  </si>
  <si>
    <t>společná fa 4</t>
  </si>
  <si>
    <t>Seznam faktur za Letní kino 2022</t>
  </si>
  <si>
    <t>Porovnání nákladů na letní kino v roce 2021 a 2022</t>
  </si>
  <si>
    <t xml:space="preserve">technika </t>
  </si>
  <si>
    <t>dotace (KV)</t>
  </si>
  <si>
    <t>Ano/6.7.2022</t>
  </si>
  <si>
    <t>Srdce  na dlani (Bohuňov)</t>
  </si>
  <si>
    <t>Počem muži touží 2 (Sejřek)</t>
  </si>
  <si>
    <t>Počem muži touží 2 (Zvole)</t>
  </si>
  <si>
    <r>
      <t>Mimořádná událost (</t>
    </r>
    <r>
      <rPr>
        <b/>
        <sz val="12"/>
        <color rgb="FFFF0000"/>
        <rFont val="Times New Roman"/>
        <family val="1"/>
        <charset val="238"/>
      </rPr>
      <t>Radkov</t>
    </r>
    <r>
      <rPr>
        <b/>
        <sz val="12"/>
        <color theme="1"/>
        <rFont val="Times New Roman"/>
        <family val="1"/>
        <charset val="238"/>
      </rPr>
      <t>)</t>
    </r>
  </si>
  <si>
    <r>
      <t>Počem muži touží 2 (</t>
    </r>
    <r>
      <rPr>
        <b/>
        <sz val="12"/>
        <color rgb="FFFF0000"/>
        <rFont val="Times New Roman"/>
        <family val="1"/>
        <charset val="238"/>
      </rPr>
      <t>Radkov</t>
    </r>
    <r>
      <rPr>
        <b/>
        <sz val="12"/>
        <color theme="1"/>
        <rFont val="Times New Roman"/>
        <family val="1"/>
        <charset val="238"/>
      </rPr>
      <t>)</t>
    </r>
  </si>
  <si>
    <r>
      <t>Deníček moderního fotra (</t>
    </r>
    <r>
      <rPr>
        <b/>
        <sz val="12"/>
        <color rgb="FFFF0000"/>
        <rFont val="Times New Roman"/>
        <family val="1"/>
        <charset val="238"/>
      </rPr>
      <t>Radkov</t>
    </r>
    <r>
      <rPr>
        <b/>
        <sz val="12"/>
        <color theme="1"/>
        <rFont val="Times New Roman"/>
        <family val="1"/>
        <charset val="238"/>
      </rPr>
      <t>)</t>
    </r>
  </si>
  <si>
    <t>Ano/9.7.2022</t>
  </si>
  <si>
    <t>Společná fa 5</t>
  </si>
  <si>
    <t>Tajemství staré bambitky 2 (Bohuňov)</t>
  </si>
  <si>
    <t>Ano/19.7.2022</t>
  </si>
  <si>
    <r>
      <t>Zpívej 2 (</t>
    </r>
    <r>
      <rPr>
        <b/>
        <sz val="12"/>
        <color rgb="FFFF0000"/>
        <rFont val="Times New Roman"/>
        <family val="1"/>
        <charset val="238"/>
      </rPr>
      <t>Vír</t>
    </r>
    <r>
      <rPr>
        <b/>
        <sz val="12"/>
        <color theme="1"/>
        <rFont val="Times New Roman"/>
        <family val="1"/>
        <charset val="238"/>
      </rPr>
      <t>)</t>
    </r>
  </si>
  <si>
    <r>
      <t>Prvok, Šampón, Tečka a Karel (</t>
    </r>
    <r>
      <rPr>
        <b/>
        <sz val="12"/>
        <color rgb="FFFF0000"/>
        <rFont val="Times New Roman"/>
        <family val="1"/>
        <charset val="238"/>
      </rPr>
      <t>Vír</t>
    </r>
    <r>
      <rPr>
        <b/>
        <sz val="12"/>
        <color theme="1"/>
        <rFont val="Times New Roman"/>
        <family val="1"/>
        <charset val="238"/>
      </rPr>
      <t>)</t>
    </r>
  </si>
  <si>
    <r>
      <t>Deníček moderního fotra (</t>
    </r>
    <r>
      <rPr>
        <b/>
        <sz val="12"/>
        <color rgb="FFFF0000"/>
        <rFont val="Times New Roman"/>
        <family val="1"/>
        <charset val="238"/>
      </rPr>
      <t>Vír</t>
    </r>
    <r>
      <rPr>
        <b/>
        <sz val="12"/>
        <color theme="1"/>
        <rFont val="Times New Roman"/>
        <family val="1"/>
        <charset val="238"/>
      </rPr>
      <t>)</t>
    </r>
  </si>
  <si>
    <t>společná fa 6</t>
  </si>
  <si>
    <t>Tajemství staré bambitky 2 (Bystřice n. P. - Lesoňovice)</t>
  </si>
  <si>
    <t>Tajemství staré bambitky 2 (Zvole - Olešínky)</t>
  </si>
  <si>
    <t>Dračí princezna (Blažkov - Dolní Rozsíčka)</t>
  </si>
  <si>
    <t>Promlčeno (Strachujov)</t>
  </si>
  <si>
    <t>Ženy a život (Blažkov - Dolní Rozsíčka)</t>
  </si>
  <si>
    <t>Ano/25.7.2022</t>
  </si>
  <si>
    <t>Chlupáčci (Bystřice n.P. - Domanín)</t>
  </si>
  <si>
    <t>Zbožňovaný (Bystřice n.P. - Domanín)</t>
  </si>
  <si>
    <t>Tajemství staré bambitky 2 (Strachujov)</t>
  </si>
  <si>
    <t>společná fa 7</t>
  </si>
  <si>
    <r>
      <t>Počem muži touží 2 (</t>
    </r>
    <r>
      <rPr>
        <b/>
        <sz val="12"/>
        <color rgb="FFFF0000"/>
        <rFont val="Times New Roman"/>
        <family val="1"/>
        <charset val="238"/>
      </rPr>
      <t>Rozsochy</t>
    </r>
    <r>
      <rPr>
        <b/>
        <sz val="12"/>
        <color theme="1"/>
        <rFont val="Times New Roman"/>
        <family val="1"/>
        <charset val="238"/>
      </rPr>
      <t>)</t>
    </r>
  </si>
  <si>
    <r>
      <t>Zátopek (</t>
    </r>
    <r>
      <rPr>
        <b/>
        <sz val="12"/>
        <color rgb="FFFF0000"/>
        <rFont val="Times New Roman"/>
        <family val="1"/>
        <charset val="238"/>
      </rPr>
      <t>Rozsochy</t>
    </r>
    <r>
      <rPr>
        <b/>
        <sz val="12"/>
        <color theme="1"/>
        <rFont val="Times New Roman"/>
        <family val="1"/>
        <charset val="238"/>
      </rPr>
      <t xml:space="preserve">) </t>
    </r>
  </si>
  <si>
    <r>
      <t>Tajemství staré bambitky 2 (</t>
    </r>
    <r>
      <rPr>
        <b/>
        <sz val="12"/>
        <color rgb="FFFF0000"/>
        <rFont val="Times New Roman"/>
        <family val="1"/>
        <charset val="238"/>
      </rPr>
      <t>Rozsochy</t>
    </r>
    <r>
      <rPr>
        <b/>
        <sz val="12"/>
        <color theme="1"/>
        <rFont val="Times New Roman"/>
        <family val="1"/>
        <charset val="238"/>
      </rPr>
      <t>)</t>
    </r>
  </si>
  <si>
    <t>Prvok, Šampón, Tečka a Karel (Dalečín)</t>
  </si>
  <si>
    <t>Ano/26.7.2022</t>
  </si>
  <si>
    <t>spoelčná fa 8</t>
  </si>
  <si>
    <t>Prvok, Šampón, Tečka a Karel (Rovečné)</t>
  </si>
  <si>
    <t>Ano/1.8.2022</t>
  </si>
  <si>
    <t>Trollové: světové turné (Písečné)</t>
  </si>
  <si>
    <r>
      <t>Croodsovi: nový věk (</t>
    </r>
    <r>
      <rPr>
        <b/>
        <sz val="12"/>
        <color rgb="FFFF0000"/>
        <rFont val="Times New Roman"/>
        <family val="1"/>
        <charset val="238"/>
      </rPr>
      <t>Vír</t>
    </r>
    <r>
      <rPr>
        <b/>
        <sz val="12"/>
        <color theme="1"/>
        <rFont val="Times New Roman"/>
        <family val="1"/>
        <charset val="238"/>
      </rPr>
      <t>)</t>
    </r>
  </si>
  <si>
    <t>Myši patří do nebe (Bystřice n. P. - Dvořiště)</t>
  </si>
  <si>
    <t>Srdce na dlani (Ždánice)</t>
  </si>
  <si>
    <t>společná fa 10</t>
  </si>
  <si>
    <t>Srdce na dlani (Zvole - Branišov)</t>
  </si>
  <si>
    <t>Mimořádná událost (Ždánice)</t>
  </si>
  <si>
    <t>Mimořádná událost (Věstín - Věstínek)</t>
  </si>
  <si>
    <t>společná fa 12</t>
  </si>
  <si>
    <r>
      <t>Po čem muži touží 2 (</t>
    </r>
    <r>
      <rPr>
        <b/>
        <sz val="12"/>
        <color rgb="FFFF0000"/>
        <rFont val="Times New Roman"/>
        <family val="1"/>
        <charset val="238"/>
      </rPr>
      <t>Vír</t>
    </r>
    <r>
      <rPr>
        <b/>
        <sz val="12"/>
        <color theme="1"/>
        <rFont val="Times New Roman"/>
        <family val="1"/>
        <charset val="238"/>
      </rPr>
      <t>)</t>
    </r>
  </si>
  <si>
    <t>4.film</t>
  </si>
  <si>
    <t>5. film</t>
  </si>
  <si>
    <t>Po čem muži touží 2 (Skorotice - Chlébské)</t>
  </si>
  <si>
    <t>Tajemství staré bambitky 2 (Ujčov - Dolní Čepí)</t>
  </si>
  <si>
    <t>Tajemství staré bambitky 2 (Rovečné)</t>
  </si>
  <si>
    <t>Tajemství staré bambitky 2 (Strážek)</t>
  </si>
  <si>
    <t>Přání Ježíškovi (Dalečín)</t>
  </si>
  <si>
    <t>Betlémské světlo (Sejřek - Bor)</t>
  </si>
  <si>
    <t>společná fa 14</t>
  </si>
  <si>
    <t>Vyšehrad (Ujčov - Dolní Čepí)</t>
  </si>
  <si>
    <t>vystavit fa obcím za celý červenec</t>
  </si>
  <si>
    <r>
      <t>Mimořádná událost (</t>
    </r>
    <r>
      <rPr>
        <b/>
        <sz val="12"/>
        <color rgb="FFFF0000"/>
        <rFont val="Times New Roman"/>
        <family val="1"/>
        <charset val="238"/>
      </rPr>
      <t>Štěpánov n. S.</t>
    </r>
    <r>
      <rPr>
        <b/>
        <sz val="12"/>
        <color theme="1"/>
        <rFont val="Times New Roman"/>
        <family val="1"/>
        <charset val="238"/>
      </rPr>
      <t>)</t>
    </r>
  </si>
  <si>
    <r>
      <t>Betlémské světlo (</t>
    </r>
    <r>
      <rPr>
        <b/>
        <sz val="12"/>
        <color rgb="FFFF0000"/>
        <rFont val="Times New Roman"/>
        <family val="1"/>
        <charset val="238"/>
      </rPr>
      <t>Štěpánov n. S</t>
    </r>
    <r>
      <rPr>
        <b/>
        <sz val="12"/>
        <color theme="1"/>
        <rFont val="Times New Roman"/>
        <family val="1"/>
        <charset val="238"/>
      </rPr>
      <t>.)</t>
    </r>
  </si>
  <si>
    <r>
      <t>Tajemství staré bambitky 2 (</t>
    </r>
    <r>
      <rPr>
        <b/>
        <sz val="12"/>
        <color rgb="FFFF0000"/>
        <rFont val="Times New Roman"/>
        <family val="1"/>
        <charset val="238"/>
      </rPr>
      <t>Štěpánov n. S.</t>
    </r>
    <r>
      <rPr>
        <b/>
        <sz val="12"/>
        <color theme="1"/>
        <rFont val="Times New Roman"/>
        <family val="1"/>
        <charset val="238"/>
      </rPr>
      <t>)</t>
    </r>
  </si>
  <si>
    <r>
      <t>Prvok, Šampón, Tečka a Karel (</t>
    </r>
    <r>
      <rPr>
        <b/>
        <sz val="12"/>
        <color rgb="FFFF0000"/>
        <rFont val="Times New Roman"/>
        <family val="1"/>
        <charset val="238"/>
      </rPr>
      <t>Rožná</t>
    </r>
    <r>
      <rPr>
        <b/>
        <sz val="12"/>
        <color theme="1"/>
        <rFont val="Times New Roman"/>
        <family val="1"/>
        <charset val="238"/>
      </rPr>
      <t>)</t>
    </r>
  </si>
  <si>
    <r>
      <t>Myši patří do nebe (</t>
    </r>
    <r>
      <rPr>
        <b/>
        <sz val="12"/>
        <color rgb="FFFF0000"/>
        <rFont val="Times New Roman"/>
        <family val="1"/>
        <charset val="238"/>
      </rPr>
      <t>Rožná</t>
    </r>
    <r>
      <rPr>
        <b/>
        <sz val="12"/>
        <rFont val="Times New Roman"/>
        <family val="1"/>
        <charset val="238"/>
      </rPr>
      <t>)</t>
    </r>
  </si>
  <si>
    <r>
      <t>Mimořádná událost (</t>
    </r>
    <r>
      <rPr>
        <b/>
        <sz val="12"/>
        <color rgb="FFFF0000"/>
        <rFont val="Times New Roman"/>
        <family val="1"/>
        <charset val="238"/>
      </rPr>
      <t>Rožná</t>
    </r>
    <r>
      <rPr>
        <b/>
        <sz val="12"/>
        <color theme="1"/>
        <rFont val="Times New Roman"/>
        <family val="1"/>
        <charset val="238"/>
      </rPr>
      <t>)</t>
    </r>
  </si>
  <si>
    <t>Ano/2.8.2022</t>
  </si>
  <si>
    <t>Matky (Strážek)</t>
  </si>
  <si>
    <t>Ano/8.8.2022</t>
  </si>
  <si>
    <t>Prvok, Šampón, Tečka a Karel (Písečné)</t>
  </si>
  <si>
    <t>Ano/9.8.2022</t>
  </si>
  <si>
    <r>
      <t>Myši patří do nebe (</t>
    </r>
    <r>
      <rPr>
        <b/>
        <sz val="12"/>
        <color rgb="FFFF0000"/>
        <rFont val="Times New Roman"/>
        <family val="1"/>
        <charset val="238"/>
      </rPr>
      <t>Věchnov</t>
    </r>
    <r>
      <rPr>
        <b/>
        <sz val="12"/>
        <color theme="1"/>
        <rFont val="Times New Roman"/>
        <family val="1"/>
        <charset val="238"/>
      </rPr>
      <t>)</t>
    </r>
  </si>
  <si>
    <r>
      <t>Tajemství staré bambitky 2 (</t>
    </r>
    <r>
      <rPr>
        <b/>
        <sz val="12"/>
        <color rgb="FFFF0000"/>
        <rFont val="Times New Roman"/>
        <family val="1"/>
        <charset val="238"/>
      </rPr>
      <t>Věchnov</t>
    </r>
    <r>
      <rPr>
        <b/>
        <sz val="12"/>
        <color theme="1"/>
        <rFont val="Times New Roman"/>
        <family val="1"/>
        <charset val="238"/>
      </rPr>
      <t>)</t>
    </r>
  </si>
  <si>
    <r>
      <t>Po čem muži touží 2 (</t>
    </r>
    <r>
      <rPr>
        <b/>
        <sz val="12"/>
        <color rgb="FFFF0000"/>
        <rFont val="Times New Roman"/>
        <family val="1"/>
        <charset val="238"/>
      </rPr>
      <t>Věchnov</t>
    </r>
    <r>
      <rPr>
        <b/>
        <sz val="12"/>
        <color theme="1"/>
        <rFont val="Times New Roman"/>
        <family val="1"/>
        <charset val="238"/>
      </rPr>
      <t>)</t>
    </r>
  </si>
  <si>
    <r>
      <t>Vyšehrad (</t>
    </r>
    <r>
      <rPr>
        <b/>
        <sz val="12"/>
        <color rgb="FFFF0000"/>
        <rFont val="Times New Roman"/>
        <family val="1"/>
        <charset val="238"/>
      </rPr>
      <t>Věžná</t>
    </r>
    <r>
      <rPr>
        <b/>
        <sz val="12"/>
        <color theme="1"/>
        <rFont val="Times New Roman"/>
        <family val="1"/>
        <charset val="238"/>
      </rPr>
      <t>)</t>
    </r>
  </si>
  <si>
    <r>
      <t>V létě ti řeknu, jak se mám (</t>
    </r>
    <r>
      <rPr>
        <b/>
        <sz val="12"/>
        <color rgb="FFFF0000"/>
        <rFont val="Times New Roman"/>
        <family val="1"/>
        <charset val="238"/>
      </rPr>
      <t>Věžná</t>
    </r>
    <r>
      <rPr>
        <b/>
        <sz val="12"/>
        <color theme="1"/>
        <rFont val="Times New Roman"/>
        <family val="1"/>
        <charset val="238"/>
      </rPr>
      <t>)</t>
    </r>
  </si>
  <si>
    <t>společná fa 9</t>
  </si>
  <si>
    <t>společná fa 11</t>
  </si>
  <si>
    <t>společná fa 15</t>
  </si>
  <si>
    <t>společná fa 13</t>
  </si>
  <si>
    <t>společná fa 8</t>
  </si>
  <si>
    <t>společná fa 16</t>
  </si>
  <si>
    <r>
      <t>Tajemství staré bambitky 2 (</t>
    </r>
    <r>
      <rPr>
        <b/>
        <sz val="12"/>
        <color rgb="FFFF0000"/>
        <rFont val="Times New Roman"/>
        <family val="1"/>
        <charset val="238"/>
      </rPr>
      <t>Věžná</t>
    </r>
    <r>
      <rPr>
        <b/>
        <sz val="12"/>
        <color theme="1"/>
        <rFont val="Times New Roman"/>
        <family val="1"/>
        <charset val="238"/>
      </rPr>
      <t>)</t>
    </r>
  </si>
  <si>
    <t>Ano/16.8.2022</t>
  </si>
  <si>
    <t>Prvok, Šampón, Tečka a Karel (Střítež)</t>
  </si>
  <si>
    <t>Ano/23.8.2022</t>
  </si>
  <si>
    <t>společná fa 17</t>
  </si>
  <si>
    <r>
      <t xml:space="preserve">Srdce  na dlani (Bystřicen n. P. - </t>
    </r>
    <r>
      <rPr>
        <b/>
        <sz val="12"/>
        <color rgb="FFFF0000"/>
        <rFont val="Times New Roman"/>
        <family val="1"/>
        <charset val="238"/>
      </rPr>
      <t>Bratrušín</t>
    </r>
    <r>
      <rPr>
        <b/>
        <sz val="12"/>
        <color theme="1"/>
        <rFont val="Times New Roman"/>
        <family val="1"/>
        <charset val="238"/>
      </rPr>
      <t>)</t>
    </r>
  </si>
  <si>
    <r>
      <t>Počem muži touží 2 (Bystřice n. P. -</t>
    </r>
    <r>
      <rPr>
        <b/>
        <sz val="12"/>
        <color rgb="FFFF0000"/>
        <rFont val="Times New Roman"/>
        <family val="1"/>
        <charset val="238"/>
      </rPr>
      <t xml:space="preserve"> Bratrušín</t>
    </r>
    <r>
      <rPr>
        <b/>
        <sz val="12"/>
        <color theme="1"/>
        <rFont val="Times New Roman"/>
        <family val="1"/>
        <charset val="238"/>
      </rPr>
      <t>)</t>
    </r>
  </si>
  <si>
    <r>
      <t>Zátopek (</t>
    </r>
    <r>
      <rPr>
        <b/>
        <sz val="12"/>
        <color rgb="FFFF0000"/>
        <rFont val="Times New Roman"/>
        <family val="1"/>
        <charset val="238"/>
      </rPr>
      <t>Velké Janovice</t>
    </r>
    <r>
      <rPr>
        <b/>
        <sz val="12"/>
        <color theme="1"/>
        <rFont val="Times New Roman"/>
        <family val="1"/>
        <charset val="238"/>
      </rPr>
      <t xml:space="preserve">) </t>
    </r>
  </si>
  <si>
    <r>
      <t>Ženy a život (</t>
    </r>
    <r>
      <rPr>
        <b/>
        <sz val="12"/>
        <color rgb="FFFF0000"/>
        <rFont val="Times New Roman"/>
        <family val="1"/>
        <charset val="238"/>
      </rPr>
      <t>Velké Janovice</t>
    </r>
    <r>
      <rPr>
        <b/>
        <sz val="12"/>
        <color theme="1"/>
        <rFont val="Times New Roman"/>
        <family val="1"/>
        <charset val="238"/>
      </rPr>
      <t>)</t>
    </r>
  </si>
  <si>
    <r>
      <t xml:space="preserve">Vyšehrad:fylm (Bystřice n. P. - </t>
    </r>
    <r>
      <rPr>
        <b/>
        <sz val="12"/>
        <color rgb="FFFF0000"/>
        <rFont val="Times New Roman"/>
        <family val="1"/>
        <charset val="238"/>
      </rPr>
      <t>Bratrušín</t>
    </r>
    <r>
      <rPr>
        <b/>
        <sz val="12"/>
        <color theme="1"/>
        <rFont val="Times New Roman"/>
        <family val="1"/>
        <charset val="238"/>
      </rPr>
      <t>)</t>
    </r>
  </si>
  <si>
    <r>
      <t>Myši patří do nebe (</t>
    </r>
    <r>
      <rPr>
        <b/>
        <sz val="12"/>
        <color rgb="FFFF0000"/>
        <rFont val="Times New Roman"/>
        <family val="1"/>
        <charset val="238"/>
      </rPr>
      <t>Velké Janovice</t>
    </r>
    <r>
      <rPr>
        <b/>
        <sz val="12"/>
        <color theme="1"/>
        <rFont val="Times New Roman"/>
        <family val="1"/>
        <charset val="238"/>
      </rPr>
      <t>)</t>
    </r>
  </si>
  <si>
    <r>
      <t>Vyšehrad:fylm (</t>
    </r>
    <r>
      <rPr>
        <b/>
        <sz val="12"/>
        <color rgb="FFFF0000"/>
        <rFont val="Times New Roman"/>
        <family val="1"/>
        <charset val="238"/>
      </rPr>
      <t>Velké Janovice</t>
    </r>
    <r>
      <rPr>
        <b/>
        <sz val="12"/>
        <color theme="1"/>
        <rFont val="Times New Roman"/>
        <family val="1"/>
        <charset val="238"/>
      </rPr>
      <t>)</t>
    </r>
  </si>
  <si>
    <t>Příšerákovi 2 (Skorotice - Chlébské)</t>
  </si>
  <si>
    <t>Tajemství staré bambitky 2 (Sulkovec)</t>
  </si>
  <si>
    <t>společná fa 18</t>
  </si>
  <si>
    <t>Tajemství staré bambitky 2 (Lísek)</t>
  </si>
  <si>
    <t>Tajemství staré bambitky 2 (Bystřice n. P. - Divišov)</t>
  </si>
  <si>
    <t>Ženy a život (Bystřice n. P. - Divišov)</t>
  </si>
  <si>
    <t>Prvok, Šampón, Tečka a Karel (Sulkovec)</t>
  </si>
  <si>
    <t>Ano/25.8.2022</t>
  </si>
  <si>
    <t>společná fa 19</t>
  </si>
  <si>
    <t>Prvok, Šampón, Tečka a Karel (Lísek)</t>
  </si>
  <si>
    <t>Ano/30.8.2022</t>
  </si>
  <si>
    <t>Prvok, Šampón, Tečka a Karel (Bystřice n. P. - Dvořiště)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</si>
</sst>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365D1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B0F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rgb="FFFF0000"/>
      </bottom>
      <diagonal/>
    </border>
    <border>
      <left/>
      <right style="medium">
        <color indexed="64"/>
      </right>
      <top style="medium">
        <color indexed="64"/>
      </top>
      <bottom style="double">
        <color rgb="FFFF0000"/>
      </bottom>
      <diagonal/>
    </border>
    <border>
      <left style="medium">
        <color indexed="64"/>
      </left>
      <right/>
      <top style="medium">
        <color indexed="64"/>
      </top>
      <bottom style="double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rgb="FFFF0000"/>
      </bottom>
      <diagonal/>
    </border>
    <border>
      <left style="medium">
        <color indexed="64"/>
      </left>
      <right style="medium">
        <color indexed="64"/>
      </right>
      <top style="double">
        <color rgb="FFFF0000"/>
      </top>
      <bottom style="thin">
        <color indexed="64"/>
      </bottom>
      <diagonal/>
    </border>
    <border>
      <left/>
      <right style="medium">
        <color indexed="64"/>
      </right>
      <top style="double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4" fillId="0" borderId="0" xfId="0" applyFont="1"/>
    <xf numFmtId="3" fontId="2" fillId="2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0" fillId="0" borderId="0" xfId="0" applyNumberFormat="1"/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14" fontId="1" fillId="0" borderId="7" xfId="0" applyNumberFormat="1" applyFont="1" applyBorder="1" applyAlignment="1">
      <alignment horizontal="left" vertical="center" wrapText="1"/>
    </xf>
    <xf numFmtId="14" fontId="1" fillId="0" borderId="3" xfId="0" applyNumberFormat="1" applyFont="1" applyBorder="1" applyAlignment="1">
      <alignment horizontal="left" vertical="center" wrapText="1"/>
    </xf>
    <xf numFmtId="0" fontId="0" fillId="0" borderId="6" xfId="0" applyBorder="1" applyAlignment="1">
      <alignment horizontal="left"/>
    </xf>
    <xf numFmtId="14" fontId="1" fillId="0" borderId="2" xfId="0" applyNumberFormat="1" applyFont="1" applyBorder="1" applyAlignment="1">
      <alignment horizontal="left" vertical="center" wrapText="1"/>
    </xf>
    <xf numFmtId="14" fontId="0" fillId="0" borderId="7" xfId="0" applyNumberFormat="1" applyBorder="1" applyAlignment="1">
      <alignment horizontal="left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7" fillId="0" borderId="0" xfId="0" applyFont="1"/>
    <xf numFmtId="0" fontId="8" fillId="0" borderId="0" xfId="0" applyFont="1"/>
    <xf numFmtId="0" fontId="10" fillId="0" borderId="0" xfId="0" applyFont="1" applyAlignment="1">
      <alignment vertical="center"/>
    </xf>
    <xf numFmtId="3" fontId="6" fillId="0" borderId="0" xfId="0" applyNumberFormat="1" applyFont="1"/>
    <xf numFmtId="3" fontId="14" fillId="0" borderId="0" xfId="0" applyNumberFormat="1" applyFont="1" applyAlignment="1">
      <alignment vertical="center"/>
    </xf>
    <xf numFmtId="3" fontId="2" fillId="2" borderId="7" xfId="0" applyNumberFormat="1" applyFont="1" applyFill="1" applyBorder="1" applyAlignment="1">
      <alignment horizontal="center" vertical="center" wrapText="1"/>
    </xf>
    <xf numFmtId="0" fontId="0" fillId="10" borderId="0" xfId="0" applyFill="1"/>
    <xf numFmtId="3" fontId="5" fillId="10" borderId="3" xfId="0" applyNumberFormat="1" applyFont="1" applyFill="1" applyBorder="1" applyAlignment="1">
      <alignment horizontal="left" vertical="center" wrapText="1"/>
    </xf>
    <xf numFmtId="0" fontId="0" fillId="11" borderId="0" xfId="0" applyFill="1"/>
    <xf numFmtId="14" fontId="0" fillId="0" borderId="2" xfId="0" applyNumberFormat="1" applyBorder="1" applyAlignment="1">
      <alignment horizontal="left"/>
    </xf>
    <xf numFmtId="0" fontId="1" fillId="0" borderId="8" xfId="0" applyFont="1" applyBorder="1" applyAlignment="1">
      <alignment vertical="center" wrapText="1"/>
    </xf>
    <xf numFmtId="14" fontId="1" fillId="0" borderId="5" xfId="0" applyNumberFormat="1" applyFont="1" applyBorder="1" applyAlignment="1">
      <alignment horizontal="left" vertical="center" wrapText="1"/>
    </xf>
    <xf numFmtId="0" fontId="0" fillId="0" borderId="10" xfId="0" applyBorder="1" applyAlignment="1">
      <alignment horizontal="left"/>
    </xf>
    <xf numFmtId="3" fontId="1" fillId="4" borderId="3" xfId="0" applyNumberFormat="1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14" fontId="1" fillId="0" borderId="22" xfId="0" applyNumberFormat="1" applyFont="1" applyBorder="1" applyAlignment="1">
      <alignment horizontal="right" vertical="center" wrapText="1"/>
    </xf>
    <xf numFmtId="0" fontId="1" fillId="0" borderId="23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3" fontId="1" fillId="0" borderId="24" xfId="0" applyNumberFormat="1" applyFont="1" applyBorder="1" applyAlignment="1">
      <alignment horizontal="center" vertical="center" wrapText="1"/>
    </xf>
    <xf numFmtId="14" fontId="1" fillId="0" borderId="25" xfId="0" applyNumberFormat="1" applyFont="1" applyBorder="1" applyAlignment="1">
      <alignment horizontal="right" vertical="center" wrapText="1"/>
    </xf>
    <xf numFmtId="3" fontId="1" fillId="0" borderId="26" xfId="0" applyNumberFormat="1" applyFont="1" applyBorder="1" applyAlignment="1">
      <alignment horizontal="center" vertical="center" wrapText="1"/>
    </xf>
    <xf numFmtId="14" fontId="1" fillId="0" borderId="27" xfId="0" applyNumberFormat="1" applyFont="1" applyBorder="1" applyAlignment="1">
      <alignment horizontal="right" vertical="center" wrapText="1"/>
    </xf>
    <xf numFmtId="3" fontId="1" fillId="0" borderId="28" xfId="0" applyNumberFormat="1" applyFont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3" fontId="2" fillId="2" borderId="19" xfId="0" applyNumberFormat="1" applyFont="1" applyFill="1" applyBorder="1" applyAlignment="1">
      <alignment horizontal="center" vertical="center" wrapText="1"/>
    </xf>
    <xf numFmtId="3" fontId="1" fillId="5" borderId="3" xfId="0" applyNumberFormat="1" applyFont="1" applyFill="1" applyBorder="1" applyAlignment="1">
      <alignment horizontal="left" vertical="center" wrapText="1"/>
    </xf>
    <xf numFmtId="3" fontId="1" fillId="6" borderId="3" xfId="0" applyNumberFormat="1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0" fillId="12" borderId="0" xfId="0" applyFill="1"/>
    <xf numFmtId="3" fontId="1" fillId="6" borderId="21" xfId="0" applyNumberFormat="1" applyFont="1" applyFill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0" fillId="0" borderId="29" xfId="0" applyBorder="1"/>
    <xf numFmtId="0" fontId="4" fillId="0" borderId="31" xfId="0" applyFont="1" applyBorder="1" applyAlignment="1">
      <alignment horizontal="left" vertical="center" wrapText="1"/>
    </xf>
    <xf numFmtId="0" fontId="0" fillId="0" borderId="32" xfId="0" applyBorder="1" applyAlignment="1">
      <alignment horizontal="left"/>
    </xf>
    <xf numFmtId="14" fontId="0" fillId="0" borderId="30" xfId="0" applyNumberFormat="1" applyBorder="1" applyAlignment="1">
      <alignment horizontal="left"/>
    </xf>
    <xf numFmtId="0" fontId="0" fillId="13" borderId="0" xfId="0" applyFill="1"/>
    <xf numFmtId="3" fontId="5" fillId="10" borderId="31" xfId="0" applyNumberFormat="1" applyFont="1" applyFill="1" applyBorder="1" applyAlignment="1">
      <alignment horizontal="left" vertical="center" wrapText="1"/>
    </xf>
    <xf numFmtId="3" fontId="5" fillId="10" borderId="5" xfId="0" applyNumberFormat="1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0" fillId="0" borderId="12" xfId="0" applyBorder="1"/>
    <xf numFmtId="0" fontId="11" fillId="3" borderId="12" xfId="0" applyFont="1" applyFill="1" applyBorder="1" applyAlignment="1">
      <alignment vertical="center"/>
    </xf>
    <xf numFmtId="0" fontId="11" fillId="8" borderId="12" xfId="0" applyFont="1" applyFill="1" applyBorder="1" applyAlignment="1">
      <alignment vertical="center"/>
    </xf>
    <xf numFmtId="0" fontId="11" fillId="9" borderId="16" xfId="0" applyFont="1" applyFill="1" applyBorder="1" applyAlignment="1">
      <alignment vertical="center"/>
    </xf>
    <xf numFmtId="0" fontId="11" fillId="8" borderId="0" xfId="0" applyFont="1" applyFill="1" applyAlignment="1">
      <alignment vertical="center"/>
    </xf>
    <xf numFmtId="3" fontId="0" fillId="8" borderId="0" xfId="0" applyNumberForma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3" fontId="12" fillId="5" borderId="3" xfId="0" applyNumberFormat="1" applyFont="1" applyFill="1" applyBorder="1" applyAlignment="1">
      <alignment horizontal="left" vertical="center" wrapText="1"/>
    </xf>
    <xf numFmtId="3" fontId="1" fillId="11" borderId="41" xfId="0" applyNumberFormat="1" applyFont="1" applyFill="1" applyBorder="1" applyAlignment="1">
      <alignment horizontal="left" vertical="center" wrapText="1"/>
    </xf>
    <xf numFmtId="3" fontId="12" fillId="12" borderId="3" xfId="0" applyNumberFormat="1" applyFont="1" applyFill="1" applyBorder="1" applyAlignment="1">
      <alignment horizontal="left" vertical="center" wrapText="1"/>
    </xf>
    <xf numFmtId="3" fontId="1" fillId="6" borderId="41" xfId="0" applyNumberFormat="1" applyFont="1" applyFill="1" applyBorder="1" applyAlignment="1">
      <alignment horizontal="left" vertical="center" wrapText="1"/>
    </xf>
    <xf numFmtId="3" fontId="12" fillId="6" borderId="3" xfId="0" applyNumberFormat="1" applyFont="1" applyFill="1" applyBorder="1" applyAlignment="1">
      <alignment horizontal="left" vertical="center" wrapText="1"/>
    </xf>
    <xf numFmtId="3" fontId="1" fillId="12" borderId="41" xfId="0" applyNumberFormat="1" applyFont="1" applyFill="1" applyBorder="1" applyAlignment="1">
      <alignment horizontal="left" vertical="center" wrapText="1"/>
    </xf>
    <xf numFmtId="3" fontId="5" fillId="4" borderId="3" xfId="0" applyNumberFormat="1" applyFont="1" applyFill="1" applyBorder="1" applyAlignment="1">
      <alignment horizontal="left" vertical="center" wrapText="1"/>
    </xf>
    <xf numFmtId="3" fontId="12" fillId="4" borderId="3" xfId="0" applyNumberFormat="1" applyFont="1" applyFill="1" applyBorder="1" applyAlignment="1">
      <alignment horizontal="left" vertical="center" wrapText="1"/>
    </xf>
    <xf numFmtId="3" fontId="1" fillId="4" borderId="5" xfId="0" applyNumberFormat="1" applyFont="1" applyFill="1" applyBorder="1" applyAlignment="1">
      <alignment horizontal="left" vertical="center" wrapText="1"/>
    </xf>
    <xf numFmtId="14" fontId="1" fillId="0" borderId="42" xfId="0" applyNumberFormat="1" applyFont="1" applyBorder="1" applyAlignment="1">
      <alignment horizontal="left" vertical="center" wrapText="1"/>
    </xf>
    <xf numFmtId="14" fontId="1" fillId="0" borderId="31" xfId="0" applyNumberFormat="1" applyFont="1" applyBorder="1" applyAlignment="1">
      <alignment horizontal="left" vertical="center" wrapText="1"/>
    </xf>
    <xf numFmtId="3" fontId="1" fillId="4" borderId="31" xfId="0" applyNumberFormat="1" applyFont="1" applyFill="1" applyBorder="1" applyAlignment="1">
      <alignment horizontal="left" vertical="center" wrapText="1"/>
    </xf>
    <xf numFmtId="0" fontId="16" fillId="0" borderId="29" xfId="0" applyFont="1" applyBorder="1"/>
    <xf numFmtId="0" fontId="16" fillId="0" borderId="0" xfId="0" applyFont="1"/>
    <xf numFmtId="14" fontId="1" fillId="0" borderId="43" xfId="0" applyNumberFormat="1" applyFont="1" applyBorder="1" applyAlignment="1">
      <alignment horizontal="left" vertical="center" wrapText="1"/>
    </xf>
    <xf numFmtId="14" fontId="1" fillId="0" borderId="44" xfId="0" applyNumberFormat="1" applyFont="1" applyBorder="1" applyAlignment="1">
      <alignment horizontal="left" vertical="center" wrapText="1"/>
    </xf>
    <xf numFmtId="14" fontId="1" fillId="0" borderId="45" xfId="0" applyNumberFormat="1" applyFont="1" applyBorder="1" applyAlignment="1">
      <alignment horizontal="left" vertical="center" wrapText="1"/>
    </xf>
    <xf numFmtId="14" fontId="1" fillId="0" borderId="46" xfId="0" applyNumberFormat="1" applyFont="1" applyBorder="1" applyAlignment="1">
      <alignment horizontal="left" vertical="center" wrapText="1"/>
    </xf>
    <xf numFmtId="3" fontId="1" fillId="6" borderId="11" xfId="0" applyNumberFormat="1" applyFont="1" applyFill="1" applyBorder="1" applyAlignment="1">
      <alignment horizontal="left" vertical="center" wrapText="1"/>
    </xf>
    <xf numFmtId="3" fontId="12" fillId="11" borderId="3" xfId="0" applyNumberFormat="1" applyFont="1" applyFill="1" applyBorder="1" applyAlignment="1">
      <alignment horizontal="left" vertical="center" wrapText="1"/>
    </xf>
    <xf numFmtId="3" fontId="5" fillId="6" borderId="3" xfId="0" applyNumberFormat="1" applyFont="1" applyFill="1" applyBorder="1" applyAlignment="1">
      <alignment horizontal="left" vertical="center" wrapText="1"/>
    </xf>
    <xf numFmtId="3" fontId="9" fillId="3" borderId="33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3" fontId="9" fillId="8" borderId="33" xfId="0" applyNumberFormat="1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0" fillId="7" borderId="34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3" fontId="0" fillId="8" borderId="17" xfId="0" applyNumberForma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3" fontId="13" fillId="9" borderId="38" xfId="0" applyNumberFormat="1" applyFont="1" applyFill="1" applyBorder="1" applyAlignment="1">
      <alignment horizontal="center" vertical="center"/>
    </xf>
    <xf numFmtId="0" fontId="13" fillId="9" borderId="37" xfId="0" applyFont="1" applyFill="1" applyBorder="1" applyAlignment="1">
      <alignment horizontal="center" vertical="center"/>
    </xf>
    <xf numFmtId="3" fontId="9" fillId="8" borderId="0" xfId="0" applyNumberFormat="1" applyFont="1" applyFill="1" applyAlignment="1">
      <alignment horizontal="center" vertical="center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3" fontId="9" fillId="3" borderId="39" xfId="0" applyNumberFormat="1" applyFont="1" applyFill="1" applyBorder="1" applyAlignment="1">
      <alignment horizontal="center" vertical="center"/>
    </xf>
    <xf numFmtId="0" fontId="9" fillId="3" borderId="40" xfId="0" applyFont="1" applyFill="1" applyBorder="1" applyAlignment="1">
      <alignment horizontal="center" vertical="center"/>
    </xf>
    <xf numFmtId="3" fontId="9" fillId="8" borderId="25" xfId="0" applyNumberFormat="1" applyFont="1" applyFill="1" applyBorder="1" applyAlignment="1">
      <alignment horizontal="center" vertical="center"/>
    </xf>
    <xf numFmtId="0" fontId="9" fillId="8" borderId="26" xfId="0" applyFont="1" applyFill="1" applyBorder="1" applyAlignment="1">
      <alignment horizontal="center" vertical="center"/>
    </xf>
    <xf numFmtId="3" fontId="0" fillId="8" borderId="35" xfId="0" applyNumberFormat="1" applyFill="1" applyBorder="1" applyAlignment="1">
      <alignment horizontal="center" vertical="center"/>
    </xf>
    <xf numFmtId="0" fontId="9" fillId="8" borderId="36" xfId="0" applyFont="1" applyFill="1" applyBorder="1" applyAlignment="1">
      <alignment horizontal="center" vertical="center"/>
    </xf>
    <xf numFmtId="3" fontId="13" fillId="9" borderId="18" xfId="0" applyNumberFormat="1" applyFont="1" applyFill="1" applyBorder="1" applyAlignment="1">
      <alignment horizontal="center" vertical="center"/>
    </xf>
    <xf numFmtId="0" fontId="13" fillId="9" borderId="19" xfId="0" applyFont="1" applyFill="1" applyBorder="1" applyAlignment="1">
      <alignment horizontal="center" vertical="center"/>
    </xf>
    <xf numFmtId="3" fontId="9" fillId="3" borderId="25" xfId="0" applyNumberFormat="1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A365D1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7"/>
  <sheetViews>
    <sheetView tabSelected="1" topLeftCell="A72" zoomScale="90" zoomScaleNormal="90" workbookViewId="0">
      <selection activeCell="E94" sqref="E94"/>
    </sheetView>
  </sheetViews>
  <sheetFormatPr defaultRowHeight="14.4" x14ac:dyDescent="0.3"/>
  <cols>
    <col min="1" max="1" width="23.33203125" customWidth="1"/>
    <col min="2" max="2" width="14.88671875" customWidth="1"/>
    <col min="3" max="3" width="54.6640625" customWidth="1"/>
    <col min="4" max="4" width="20.33203125" customWidth="1"/>
    <col min="5" max="5" width="17.44140625" customWidth="1"/>
    <col min="6" max="6" width="13.77734375" customWidth="1"/>
    <col min="7" max="7" width="32.5546875" customWidth="1"/>
    <col min="8" max="8" width="17" customWidth="1"/>
    <col min="9" max="9" width="16.109375" customWidth="1"/>
    <col min="10" max="10" width="27.6640625" customWidth="1"/>
    <col min="13" max="13" width="9.109375" customWidth="1"/>
  </cols>
  <sheetData>
    <row r="1" spans="1:10" ht="15" customHeight="1" x14ac:dyDescent="0.3">
      <c r="A1" s="95" t="s">
        <v>36</v>
      </c>
      <c r="B1" s="96"/>
      <c r="C1" s="96"/>
      <c r="D1" s="96"/>
      <c r="I1" s="24" t="s">
        <v>26</v>
      </c>
    </row>
    <row r="2" spans="1:10" ht="15" customHeight="1" x14ac:dyDescent="0.3">
      <c r="A2" s="96"/>
      <c r="B2" s="96"/>
      <c r="C2" s="96"/>
      <c r="D2" s="96"/>
    </row>
    <row r="3" spans="1:10" x14ac:dyDescent="0.3">
      <c r="A3" s="4"/>
      <c r="B3" s="4"/>
      <c r="C3" s="4"/>
      <c r="D3" s="4"/>
      <c r="I3" s="52" t="s">
        <v>28</v>
      </c>
      <c r="J3" s="5">
        <f>D24+D34</f>
        <v>7260</v>
      </c>
    </row>
    <row r="4" spans="1:10" ht="15" thickBot="1" x14ac:dyDescent="0.35">
      <c r="A4" s="4"/>
      <c r="B4" s="4"/>
      <c r="C4" s="4"/>
      <c r="D4" s="4"/>
      <c r="I4" s="26" t="s">
        <v>27</v>
      </c>
      <c r="J4" s="5">
        <f>SUM(D16:D17)+D22+D29+D33+SUM(D41:D42)+D47+D59+D60+SUM(D68:D69)+D74</f>
        <v>47190</v>
      </c>
    </row>
    <row r="5" spans="1:10" ht="15.6" x14ac:dyDescent="0.3">
      <c r="A5" s="97" t="s">
        <v>0</v>
      </c>
      <c r="B5" s="97" t="s">
        <v>1</v>
      </c>
      <c r="C5" s="97" t="s">
        <v>2</v>
      </c>
      <c r="D5" s="13" t="s">
        <v>3</v>
      </c>
      <c r="E5" s="116" t="s">
        <v>10</v>
      </c>
      <c r="F5" s="106" t="s">
        <v>11</v>
      </c>
      <c r="G5" s="106" t="s">
        <v>23</v>
      </c>
      <c r="H5" s="106" t="s">
        <v>24</v>
      </c>
      <c r="I5" s="59" t="s">
        <v>25</v>
      </c>
      <c r="J5" s="5"/>
    </row>
    <row r="6" spans="1:10" ht="16.2" thickBot="1" x14ac:dyDescent="0.35">
      <c r="A6" s="98"/>
      <c r="B6" s="98"/>
      <c r="C6" s="98"/>
      <c r="D6" s="14" t="s">
        <v>4</v>
      </c>
      <c r="E6" s="117"/>
      <c r="F6" s="107"/>
      <c r="G6" s="107"/>
      <c r="H6" s="107"/>
      <c r="I6" s="15" t="s">
        <v>12</v>
      </c>
      <c r="J6" s="5">
        <f xml:space="preserve"> SUM(D7:D9)+D12+SUM(D18:D21)+D30+D32+D40+SUM(D44:D46)+SUM(D49:D50)+SUM(D53:D56)+D58+D65+SUM(D70:D73)</f>
        <v>199650</v>
      </c>
    </row>
    <row r="7" spans="1:10" ht="16.2" thickBot="1" x14ac:dyDescent="0.35">
      <c r="A7" s="8">
        <v>44743</v>
      </c>
      <c r="B7" s="9">
        <v>44753</v>
      </c>
      <c r="C7" s="50" t="s">
        <v>51</v>
      </c>
      <c r="D7" s="31">
        <v>4840</v>
      </c>
      <c r="E7" s="10" t="s">
        <v>40</v>
      </c>
      <c r="F7" s="12">
        <v>44749</v>
      </c>
      <c r="G7" s="12"/>
      <c r="H7" s="25">
        <v>2840</v>
      </c>
      <c r="I7" s="16" t="s">
        <v>13</v>
      </c>
      <c r="J7" s="5">
        <f>D23+D31+D57</f>
        <v>13915</v>
      </c>
    </row>
    <row r="8" spans="1:10" ht="16.2" thickBot="1" x14ac:dyDescent="0.35">
      <c r="A8" s="8">
        <v>44743</v>
      </c>
      <c r="B8" s="9">
        <v>44753</v>
      </c>
      <c r="C8" s="50" t="s">
        <v>121</v>
      </c>
      <c r="D8" s="31">
        <v>8470</v>
      </c>
      <c r="E8" s="10" t="s">
        <v>40</v>
      </c>
      <c r="F8" s="12">
        <v>44749</v>
      </c>
      <c r="G8" s="12" t="s">
        <v>30</v>
      </c>
      <c r="H8" s="25">
        <v>6470</v>
      </c>
      <c r="I8" s="17" t="s">
        <v>14</v>
      </c>
      <c r="J8" s="5">
        <f>SUM(D10:D11)+SUM(D13:D15)+SUM(D25:D28)+SUM(D35:D39)+D43+D48+SUM(D51:D52)+SUM(D61:D64)+SUM(D66:D67)</f>
        <v>179080</v>
      </c>
    </row>
    <row r="9" spans="1:10" ht="15.75" customHeight="1" thickBot="1" x14ac:dyDescent="0.35">
      <c r="A9" s="8">
        <v>44743</v>
      </c>
      <c r="B9" s="9">
        <v>44753</v>
      </c>
      <c r="C9" s="50" t="s">
        <v>41</v>
      </c>
      <c r="D9" s="31">
        <v>8470</v>
      </c>
      <c r="E9" s="10" t="s">
        <v>40</v>
      </c>
      <c r="F9" s="12">
        <v>44749</v>
      </c>
      <c r="G9" s="12" t="s">
        <v>30</v>
      </c>
      <c r="H9" s="25">
        <v>6470</v>
      </c>
      <c r="J9" s="21">
        <f>SUM(J3:J8)</f>
        <v>447095</v>
      </c>
    </row>
    <row r="10" spans="1:10" ht="15.75" customHeight="1" thickBot="1" x14ac:dyDescent="0.35">
      <c r="A10" s="8">
        <v>44743</v>
      </c>
      <c r="B10" s="9">
        <v>44759</v>
      </c>
      <c r="C10" s="50" t="s">
        <v>55</v>
      </c>
      <c r="D10" s="49">
        <v>8470</v>
      </c>
      <c r="E10" t="s">
        <v>47</v>
      </c>
      <c r="F10" s="12">
        <v>44753</v>
      </c>
      <c r="G10" s="12" t="s">
        <v>48</v>
      </c>
      <c r="H10" s="25">
        <v>6470</v>
      </c>
      <c r="J10" s="21"/>
    </row>
    <row r="11" spans="1:10" ht="15.75" customHeight="1" thickBot="1" x14ac:dyDescent="0.35">
      <c r="A11" s="8">
        <v>44744</v>
      </c>
      <c r="B11" s="9">
        <v>44759</v>
      </c>
      <c r="C11" s="50" t="s">
        <v>49</v>
      </c>
      <c r="D11" s="49">
        <v>8470</v>
      </c>
      <c r="E11" t="s">
        <v>47</v>
      </c>
      <c r="F11" s="12">
        <v>44753</v>
      </c>
      <c r="G11" s="12" t="s">
        <v>48</v>
      </c>
      <c r="H11" s="25">
        <v>6470</v>
      </c>
      <c r="J11" s="21"/>
    </row>
    <row r="12" spans="1:10" ht="16.2" thickBot="1" x14ac:dyDescent="0.35">
      <c r="A12" s="8">
        <v>44744</v>
      </c>
      <c r="B12" s="9">
        <v>44774</v>
      </c>
      <c r="C12" s="50" t="s">
        <v>122</v>
      </c>
      <c r="D12" s="31">
        <v>9680</v>
      </c>
      <c r="E12" s="10" t="s">
        <v>40</v>
      </c>
      <c r="F12" s="12">
        <v>44768</v>
      </c>
      <c r="G12" s="12" t="s">
        <v>31</v>
      </c>
      <c r="H12" s="25">
        <v>7680</v>
      </c>
    </row>
    <row r="13" spans="1:10" ht="16.2" thickBot="1" x14ac:dyDescent="0.35">
      <c r="A13" s="8">
        <v>44747</v>
      </c>
      <c r="B13" s="9">
        <v>44759</v>
      </c>
      <c r="C13" s="50" t="s">
        <v>56</v>
      </c>
      <c r="D13" s="49">
        <v>8470</v>
      </c>
      <c r="E13" s="10" t="s">
        <v>47</v>
      </c>
      <c r="F13" s="12">
        <v>44753</v>
      </c>
      <c r="G13" s="12" t="s">
        <v>48</v>
      </c>
      <c r="H13" s="25">
        <v>6470</v>
      </c>
    </row>
    <row r="14" spans="1:10" ht="16.2" thickBot="1" x14ac:dyDescent="0.35">
      <c r="A14" s="8">
        <v>44757</v>
      </c>
      <c r="B14" s="9">
        <v>44774</v>
      </c>
      <c r="C14" s="50" t="s">
        <v>61</v>
      </c>
      <c r="D14" s="73">
        <v>2420</v>
      </c>
      <c r="E14" s="10" t="s">
        <v>60</v>
      </c>
      <c r="F14" s="12">
        <v>44767</v>
      </c>
      <c r="G14" s="12"/>
      <c r="H14" s="25">
        <v>600</v>
      </c>
    </row>
    <row r="15" spans="1:10" ht="16.2" thickBot="1" x14ac:dyDescent="0.35">
      <c r="A15" s="8">
        <v>44757</v>
      </c>
      <c r="B15" s="9">
        <v>44774</v>
      </c>
      <c r="C15" s="50" t="s">
        <v>63</v>
      </c>
      <c r="D15" s="73">
        <v>8470</v>
      </c>
      <c r="E15" s="10" t="s">
        <v>60</v>
      </c>
      <c r="F15" s="12">
        <v>44767</v>
      </c>
      <c r="G15" s="12" t="s">
        <v>64</v>
      </c>
      <c r="H15" s="25">
        <v>6470</v>
      </c>
    </row>
    <row r="16" spans="1:10" ht="16.2" thickBot="1" x14ac:dyDescent="0.35">
      <c r="A16" s="8">
        <v>44757</v>
      </c>
      <c r="B16" s="9">
        <v>44771</v>
      </c>
      <c r="C16" s="50" t="s">
        <v>52</v>
      </c>
      <c r="D16" s="71">
        <v>3630</v>
      </c>
      <c r="E16" s="10" t="s">
        <v>50</v>
      </c>
      <c r="F16" s="12">
        <v>44764</v>
      </c>
      <c r="G16" s="12" t="s">
        <v>54</v>
      </c>
      <c r="H16" s="25">
        <v>1630</v>
      </c>
    </row>
    <row r="17" spans="1:8" ht="16.2" thickBot="1" x14ac:dyDescent="0.35">
      <c r="A17" s="8">
        <v>44757</v>
      </c>
      <c r="B17" s="9">
        <v>44771</v>
      </c>
      <c r="C17" s="50" t="s">
        <v>57</v>
      </c>
      <c r="D17" s="71">
        <v>2420</v>
      </c>
      <c r="E17" s="10" t="s">
        <v>50</v>
      </c>
      <c r="F17" s="12">
        <v>44764</v>
      </c>
      <c r="G17" s="12" t="s">
        <v>54</v>
      </c>
      <c r="H17" s="25">
        <v>600</v>
      </c>
    </row>
    <row r="18" spans="1:8" ht="15" customHeight="1" thickBot="1" x14ac:dyDescent="0.35">
      <c r="A18" s="8">
        <v>44757</v>
      </c>
      <c r="B18" s="9">
        <v>44774</v>
      </c>
      <c r="C18" s="50" t="s">
        <v>65</v>
      </c>
      <c r="D18" s="31">
        <v>9680</v>
      </c>
      <c r="E18" s="30" t="s">
        <v>40</v>
      </c>
      <c r="F18" s="12">
        <v>44768</v>
      </c>
      <c r="G18" s="12" t="s">
        <v>31</v>
      </c>
      <c r="H18" s="25">
        <v>7680</v>
      </c>
    </row>
    <row r="19" spans="1:8" ht="15" customHeight="1" thickBot="1" x14ac:dyDescent="0.35">
      <c r="A19" s="8">
        <v>44757</v>
      </c>
      <c r="B19" s="9">
        <v>44781</v>
      </c>
      <c r="C19" s="50" t="s">
        <v>46</v>
      </c>
      <c r="D19" s="31">
        <v>6050</v>
      </c>
      <c r="E19" s="10" t="s">
        <v>40</v>
      </c>
      <c r="F19" s="12">
        <v>44775</v>
      </c>
      <c r="G19" s="12" t="s">
        <v>32</v>
      </c>
      <c r="H19" s="25">
        <v>4050</v>
      </c>
    </row>
    <row r="20" spans="1:8" ht="16.2" thickBot="1" x14ac:dyDescent="0.35">
      <c r="A20" s="8">
        <v>44758</v>
      </c>
      <c r="B20" s="9">
        <v>44774</v>
      </c>
      <c r="C20" s="50" t="s">
        <v>43</v>
      </c>
      <c r="D20" s="31">
        <v>9680</v>
      </c>
      <c r="E20" s="10" t="s">
        <v>40</v>
      </c>
      <c r="F20" s="12">
        <v>44768</v>
      </c>
      <c r="G20" s="12" t="s">
        <v>31</v>
      </c>
      <c r="H20" s="25">
        <v>7680</v>
      </c>
    </row>
    <row r="21" spans="1:8" ht="16.2" thickBot="1" x14ac:dyDescent="0.35">
      <c r="A21" s="8">
        <v>44758</v>
      </c>
      <c r="B21" s="9">
        <v>44783</v>
      </c>
      <c r="C21" s="50" t="s">
        <v>44</v>
      </c>
      <c r="D21" s="31">
        <v>8470</v>
      </c>
      <c r="E21" s="10" t="s">
        <v>40</v>
      </c>
      <c r="F21" s="12">
        <v>44777</v>
      </c>
      <c r="G21" s="12" t="s">
        <v>35</v>
      </c>
      <c r="H21" s="25">
        <v>6470</v>
      </c>
    </row>
    <row r="22" spans="1:8" ht="16.2" thickBot="1" x14ac:dyDescent="0.35">
      <c r="A22" s="8">
        <v>44758</v>
      </c>
      <c r="B22" s="9">
        <v>44771</v>
      </c>
      <c r="C22" s="50" t="s">
        <v>58</v>
      </c>
      <c r="D22" s="71">
        <v>4840</v>
      </c>
      <c r="E22" s="10" t="s">
        <v>50</v>
      </c>
      <c r="F22" s="12">
        <v>44764</v>
      </c>
      <c r="G22" s="12" t="s">
        <v>54</v>
      </c>
      <c r="H22" s="25">
        <v>2840</v>
      </c>
    </row>
    <row r="23" spans="1:8" ht="16.2" thickBot="1" x14ac:dyDescent="0.35">
      <c r="A23" s="8">
        <v>44758</v>
      </c>
      <c r="B23" s="9">
        <v>44770</v>
      </c>
      <c r="C23" s="50" t="s">
        <v>66</v>
      </c>
      <c r="D23" s="70">
        <v>4840</v>
      </c>
      <c r="E23" s="10" t="s">
        <v>50</v>
      </c>
      <c r="F23" s="12">
        <v>44763</v>
      </c>
      <c r="G23" s="12"/>
      <c r="H23" s="25">
        <v>2840</v>
      </c>
    </row>
    <row r="24" spans="1:8" ht="16.2" thickBot="1" x14ac:dyDescent="0.35">
      <c r="A24" s="8">
        <v>44758</v>
      </c>
      <c r="B24" s="9">
        <v>44773</v>
      </c>
      <c r="C24" s="50" t="s">
        <v>59</v>
      </c>
      <c r="D24" s="72">
        <v>3630</v>
      </c>
      <c r="E24" s="10" t="s">
        <v>60</v>
      </c>
      <c r="F24" s="12">
        <v>44767</v>
      </c>
      <c r="G24" s="12"/>
      <c r="H24" s="25">
        <v>1630</v>
      </c>
    </row>
    <row r="25" spans="1:8" ht="16.2" thickBot="1" x14ac:dyDescent="0.35">
      <c r="A25" s="8">
        <v>44758</v>
      </c>
      <c r="B25" s="9">
        <v>44774</v>
      </c>
      <c r="C25" s="50" t="s">
        <v>62</v>
      </c>
      <c r="D25" s="74">
        <v>4840</v>
      </c>
      <c r="E25" s="10" t="s">
        <v>60</v>
      </c>
      <c r="F25" s="12">
        <v>44767</v>
      </c>
      <c r="G25" s="12"/>
      <c r="H25" s="25">
        <v>2840</v>
      </c>
    </row>
    <row r="26" spans="1:8" ht="16.2" thickBot="1" x14ac:dyDescent="0.35">
      <c r="A26" s="8">
        <v>44759</v>
      </c>
      <c r="B26" s="9">
        <v>44774</v>
      </c>
      <c r="C26" s="50" t="s">
        <v>67</v>
      </c>
      <c r="D26" s="73">
        <v>8470</v>
      </c>
      <c r="E26" s="10" t="s">
        <v>60</v>
      </c>
      <c r="F26" s="12">
        <v>44767</v>
      </c>
      <c r="G26" s="12" t="s">
        <v>64</v>
      </c>
      <c r="H26" s="25">
        <v>6470</v>
      </c>
    </row>
    <row r="27" spans="1:8" ht="16.2" thickBot="1" x14ac:dyDescent="0.35">
      <c r="A27" s="8">
        <v>44764</v>
      </c>
      <c r="B27" s="9">
        <v>44784</v>
      </c>
      <c r="C27" s="50" t="s">
        <v>86</v>
      </c>
      <c r="D27" s="73">
        <v>8470</v>
      </c>
      <c r="E27" s="10" t="s">
        <v>72</v>
      </c>
      <c r="F27" s="12">
        <v>44777</v>
      </c>
      <c r="G27" s="12" t="s">
        <v>113</v>
      </c>
      <c r="H27" s="25">
        <v>6470</v>
      </c>
    </row>
    <row r="28" spans="1:8" ht="16.2" thickBot="1" x14ac:dyDescent="0.35">
      <c r="A28" s="8">
        <v>44764</v>
      </c>
      <c r="B28" s="9">
        <v>44784</v>
      </c>
      <c r="C28" s="50" t="s">
        <v>87</v>
      </c>
      <c r="D28" s="73">
        <v>8470</v>
      </c>
      <c r="E28" s="10" t="s">
        <v>72</v>
      </c>
      <c r="F28" s="12">
        <v>44777</v>
      </c>
      <c r="G28" s="12" t="s">
        <v>113</v>
      </c>
      <c r="H28" s="25">
        <v>6470</v>
      </c>
    </row>
    <row r="29" spans="1:8" ht="16.2" thickBot="1" x14ac:dyDescent="0.35">
      <c r="A29" s="8">
        <v>44764</v>
      </c>
      <c r="B29" s="9">
        <v>44777</v>
      </c>
      <c r="C29" s="50" t="s">
        <v>68</v>
      </c>
      <c r="D29" s="71">
        <v>3630</v>
      </c>
      <c r="E29" s="10" t="s">
        <v>69</v>
      </c>
      <c r="F29" s="12">
        <v>44770</v>
      </c>
      <c r="G29" s="12" t="s">
        <v>70</v>
      </c>
      <c r="H29" s="25">
        <v>1630</v>
      </c>
    </row>
    <row r="30" spans="1:8" ht="16.5" customHeight="1" thickBot="1" x14ac:dyDescent="0.35">
      <c r="A30" s="8">
        <v>44764</v>
      </c>
      <c r="B30" s="9">
        <v>44774</v>
      </c>
      <c r="C30" s="50" t="s">
        <v>42</v>
      </c>
      <c r="D30" s="31">
        <v>9680</v>
      </c>
      <c r="E30" s="10" t="s">
        <v>40</v>
      </c>
      <c r="F30" s="12">
        <v>44768</v>
      </c>
      <c r="G30" s="12" t="s">
        <v>31</v>
      </c>
      <c r="H30" s="25">
        <v>7680</v>
      </c>
    </row>
    <row r="31" spans="1:8" ht="16.5" customHeight="1" thickBot="1" x14ac:dyDescent="0.35">
      <c r="A31" s="8">
        <v>44764</v>
      </c>
      <c r="B31" s="9">
        <v>44778</v>
      </c>
      <c r="C31" s="50" t="s">
        <v>123</v>
      </c>
      <c r="D31" s="48">
        <v>4840</v>
      </c>
      <c r="E31" s="10" t="s">
        <v>69</v>
      </c>
      <c r="F31" s="12">
        <v>44771</v>
      </c>
      <c r="G31" s="12"/>
      <c r="H31" s="25">
        <v>2840</v>
      </c>
    </row>
    <row r="32" spans="1:8" ht="16.5" customHeight="1" thickBot="1" x14ac:dyDescent="0.35">
      <c r="A32" s="8">
        <v>44764</v>
      </c>
      <c r="B32" s="9">
        <v>44774</v>
      </c>
      <c r="C32" s="50" t="s">
        <v>45</v>
      </c>
      <c r="D32" s="31">
        <v>9680</v>
      </c>
      <c r="E32" s="10" t="s">
        <v>40</v>
      </c>
      <c r="F32" s="12">
        <v>44768</v>
      </c>
      <c r="G32" s="12" t="s">
        <v>31</v>
      </c>
      <c r="H32" s="25">
        <v>7680</v>
      </c>
    </row>
    <row r="33" spans="1:9" ht="16.5" customHeight="1" thickBot="1" x14ac:dyDescent="0.35">
      <c r="A33" s="8">
        <v>44765</v>
      </c>
      <c r="B33" s="9">
        <v>44777</v>
      </c>
      <c r="C33" s="50" t="s">
        <v>71</v>
      </c>
      <c r="D33" s="71">
        <v>3630</v>
      </c>
      <c r="E33" s="10" t="s">
        <v>69</v>
      </c>
      <c r="F33" s="12">
        <v>44770</v>
      </c>
      <c r="G33" s="12" t="s">
        <v>114</v>
      </c>
      <c r="H33" s="25">
        <v>1630</v>
      </c>
    </row>
    <row r="34" spans="1:9" ht="16.5" customHeight="1" thickBot="1" x14ac:dyDescent="0.35">
      <c r="A34" s="11">
        <v>44765</v>
      </c>
      <c r="B34" s="29">
        <v>44782</v>
      </c>
      <c r="C34" s="50" t="s">
        <v>124</v>
      </c>
      <c r="D34" s="75">
        <v>3630</v>
      </c>
      <c r="E34" s="10" t="s">
        <v>72</v>
      </c>
      <c r="F34" s="12">
        <v>44775</v>
      </c>
      <c r="G34" s="12"/>
      <c r="H34" s="25">
        <v>1630</v>
      </c>
    </row>
    <row r="35" spans="1:9" ht="16.5" customHeight="1" thickBot="1" x14ac:dyDescent="0.35">
      <c r="A35" s="11">
        <v>44765</v>
      </c>
      <c r="B35" s="29">
        <v>44784</v>
      </c>
      <c r="C35" s="50" t="s">
        <v>90</v>
      </c>
      <c r="D35" s="73">
        <v>6050</v>
      </c>
      <c r="E35" s="10" t="s">
        <v>72</v>
      </c>
      <c r="F35" s="12">
        <v>44777</v>
      </c>
      <c r="G35" s="12" t="s">
        <v>91</v>
      </c>
      <c r="H35" s="25">
        <v>4050</v>
      </c>
    </row>
    <row r="36" spans="1:9" ht="16.5" customHeight="1" thickBot="1" x14ac:dyDescent="0.35">
      <c r="A36" s="11">
        <v>44765</v>
      </c>
      <c r="B36" s="29">
        <v>44784</v>
      </c>
      <c r="C36" s="50" t="s">
        <v>89</v>
      </c>
      <c r="D36" s="73">
        <v>4840</v>
      </c>
      <c r="E36" s="10" t="s">
        <v>72</v>
      </c>
      <c r="F36" s="12">
        <v>44777</v>
      </c>
      <c r="G36" s="12"/>
      <c r="H36" s="25">
        <v>2840</v>
      </c>
    </row>
    <row r="37" spans="1:9" ht="16.5" customHeight="1" thickBot="1" x14ac:dyDescent="0.35">
      <c r="A37" s="11">
        <v>44765</v>
      </c>
      <c r="B37" s="29">
        <v>44784</v>
      </c>
      <c r="C37" s="50" t="s">
        <v>92</v>
      </c>
      <c r="D37" s="73">
        <v>8470</v>
      </c>
      <c r="E37" s="10" t="s">
        <v>72</v>
      </c>
      <c r="F37" s="12">
        <v>44777</v>
      </c>
      <c r="G37" s="12"/>
      <c r="H37" s="25">
        <v>6470</v>
      </c>
    </row>
    <row r="38" spans="1:9" ht="16.5" customHeight="1" thickBot="1" x14ac:dyDescent="0.35">
      <c r="A38" s="8">
        <v>44771</v>
      </c>
      <c r="B38" s="9">
        <v>44784</v>
      </c>
      <c r="C38" s="50" t="s">
        <v>96</v>
      </c>
      <c r="D38" s="73">
        <v>8470</v>
      </c>
      <c r="E38" s="10" t="s">
        <v>72</v>
      </c>
      <c r="F38" s="12">
        <v>44777</v>
      </c>
      <c r="G38" s="12" t="s">
        <v>113</v>
      </c>
      <c r="H38" s="25">
        <v>6470</v>
      </c>
    </row>
    <row r="39" spans="1:9" ht="16.5" customHeight="1" thickBot="1" x14ac:dyDescent="0.35">
      <c r="A39" s="8">
        <v>44771</v>
      </c>
      <c r="B39" s="9">
        <v>44784</v>
      </c>
      <c r="C39" s="50" t="s">
        <v>88</v>
      </c>
      <c r="D39" s="73">
        <v>8470</v>
      </c>
      <c r="E39" s="10" t="s">
        <v>72</v>
      </c>
      <c r="F39" s="12">
        <v>44777</v>
      </c>
      <c r="G39" s="12" t="s">
        <v>113</v>
      </c>
      <c r="H39" s="25">
        <v>6470</v>
      </c>
    </row>
    <row r="40" spans="1:9" ht="16.5" customHeight="1" thickBot="1" x14ac:dyDescent="0.35">
      <c r="A40" s="11">
        <v>44771</v>
      </c>
      <c r="B40" s="29">
        <v>44781</v>
      </c>
      <c r="C40" s="50" t="s">
        <v>53</v>
      </c>
      <c r="D40" s="31">
        <v>6050</v>
      </c>
      <c r="E40" s="10" t="s">
        <v>40</v>
      </c>
      <c r="F40" s="12">
        <v>44775</v>
      </c>
      <c r="G40" s="12" t="s">
        <v>32</v>
      </c>
      <c r="H40" s="25">
        <v>4050</v>
      </c>
    </row>
    <row r="41" spans="1:9" ht="16.5" customHeight="1" thickBot="1" x14ac:dyDescent="0.35">
      <c r="A41" s="11">
        <v>44771</v>
      </c>
      <c r="B41" s="29">
        <v>44785</v>
      </c>
      <c r="C41" s="50" t="s">
        <v>97</v>
      </c>
      <c r="D41" s="71">
        <v>3630</v>
      </c>
      <c r="E41" s="10" t="s">
        <v>100</v>
      </c>
      <c r="F41" s="12">
        <v>44778</v>
      </c>
      <c r="G41" s="12" t="s">
        <v>112</v>
      </c>
      <c r="H41" s="25">
        <v>1630</v>
      </c>
    </row>
    <row r="42" spans="1:9" ht="16.5" customHeight="1" thickBot="1" x14ac:dyDescent="0.35">
      <c r="A42" s="11">
        <v>44772</v>
      </c>
      <c r="B42" s="29">
        <v>44785</v>
      </c>
      <c r="C42" s="50" t="s">
        <v>101</v>
      </c>
      <c r="D42" s="71">
        <v>3630</v>
      </c>
      <c r="E42" s="10" t="s">
        <v>100</v>
      </c>
      <c r="F42" s="12">
        <v>44778</v>
      </c>
      <c r="G42" s="12" t="s">
        <v>112</v>
      </c>
      <c r="H42" s="25">
        <v>1630</v>
      </c>
    </row>
    <row r="43" spans="1:9" ht="16.5" customHeight="1" thickBot="1" x14ac:dyDescent="0.35">
      <c r="A43" s="11">
        <v>44772</v>
      </c>
      <c r="B43" s="29">
        <v>44784</v>
      </c>
      <c r="C43" s="50" t="s">
        <v>95</v>
      </c>
      <c r="D43" s="73">
        <v>6050</v>
      </c>
      <c r="E43" s="10" t="s">
        <v>72</v>
      </c>
      <c r="F43" s="12">
        <v>44777</v>
      </c>
      <c r="G43" s="12" t="s">
        <v>91</v>
      </c>
      <c r="H43" s="25">
        <v>4050</v>
      </c>
    </row>
    <row r="44" spans="1:9" ht="16.2" thickBot="1" x14ac:dyDescent="0.35">
      <c r="A44" s="11">
        <v>44772</v>
      </c>
      <c r="B44" s="29">
        <v>44782</v>
      </c>
      <c r="C44" s="51" t="s">
        <v>98</v>
      </c>
      <c r="D44" s="31">
        <v>4840</v>
      </c>
      <c r="E44" s="10" t="s">
        <v>40</v>
      </c>
      <c r="F44" s="12">
        <v>44776</v>
      </c>
      <c r="G44" s="12"/>
      <c r="H44" s="25">
        <v>2840</v>
      </c>
    </row>
    <row r="45" spans="1:9" ht="16.2" thickBot="1" x14ac:dyDescent="0.35">
      <c r="A45" s="11">
        <v>44773</v>
      </c>
      <c r="B45" s="9">
        <v>44783</v>
      </c>
      <c r="C45" s="50" t="s">
        <v>99</v>
      </c>
      <c r="D45" s="31">
        <v>8470</v>
      </c>
      <c r="E45" s="10" t="s">
        <v>40</v>
      </c>
      <c r="F45" s="12">
        <v>44777</v>
      </c>
      <c r="G45" s="12" t="s">
        <v>35</v>
      </c>
      <c r="H45" s="25">
        <v>6470</v>
      </c>
    </row>
    <row r="46" spans="1:9" s="55" customFormat="1" ht="16.2" thickBot="1" x14ac:dyDescent="0.35">
      <c r="A46" s="79">
        <v>44773</v>
      </c>
      <c r="B46" s="80">
        <v>44783</v>
      </c>
      <c r="C46" s="56" t="s">
        <v>94</v>
      </c>
      <c r="D46" s="81">
        <v>8470</v>
      </c>
      <c r="E46" s="57" t="s">
        <v>40</v>
      </c>
      <c r="F46" s="58">
        <v>44777</v>
      </c>
      <c r="G46" s="58" t="s">
        <v>35</v>
      </c>
      <c r="H46" s="60">
        <v>6470</v>
      </c>
      <c r="I46" s="82" t="s">
        <v>93</v>
      </c>
    </row>
    <row r="47" spans="1:9" ht="16.8" thickTop="1" thickBot="1" x14ac:dyDescent="0.35">
      <c r="A47" s="84">
        <v>44778</v>
      </c>
      <c r="B47" s="85">
        <v>44791</v>
      </c>
      <c r="C47" s="50" t="s">
        <v>103</v>
      </c>
      <c r="D47" s="71">
        <v>3630</v>
      </c>
      <c r="E47" s="10" t="s">
        <v>102</v>
      </c>
      <c r="F47" s="12">
        <v>44784</v>
      </c>
      <c r="G47" s="12"/>
      <c r="H47" s="25">
        <v>1630</v>
      </c>
      <c r="I47" s="83"/>
    </row>
    <row r="48" spans="1:9" ht="16.2" thickBot="1" x14ac:dyDescent="0.35">
      <c r="A48" s="86">
        <v>44778</v>
      </c>
      <c r="B48" s="87">
        <v>44792</v>
      </c>
      <c r="C48" s="62" t="s">
        <v>108</v>
      </c>
      <c r="D48" s="88">
        <v>8470</v>
      </c>
      <c r="E48" s="30" t="s">
        <v>104</v>
      </c>
      <c r="F48" s="27">
        <v>44785</v>
      </c>
      <c r="G48" s="27"/>
      <c r="H48" s="61">
        <v>6470</v>
      </c>
      <c r="I48" s="83"/>
    </row>
    <row r="49" spans="1:9" ht="16.2" thickBot="1" x14ac:dyDescent="0.35">
      <c r="A49" s="11">
        <v>44778</v>
      </c>
      <c r="B49" s="29">
        <v>44810</v>
      </c>
      <c r="C49" s="62" t="s">
        <v>76</v>
      </c>
      <c r="D49" s="78">
        <v>8470</v>
      </c>
      <c r="E49" s="30" t="s">
        <v>72</v>
      </c>
      <c r="F49" s="27">
        <v>44803</v>
      </c>
      <c r="G49" s="27" t="s">
        <v>77</v>
      </c>
      <c r="H49" s="61">
        <v>6470</v>
      </c>
    </row>
    <row r="50" spans="1:9" ht="16.2" thickBot="1" x14ac:dyDescent="0.35">
      <c r="A50" s="11">
        <v>44778</v>
      </c>
      <c r="B50" s="9">
        <v>44809</v>
      </c>
      <c r="C50" s="50" t="s">
        <v>105</v>
      </c>
      <c r="D50" s="31">
        <v>4840</v>
      </c>
      <c r="E50" s="10" t="s">
        <v>72</v>
      </c>
      <c r="F50" s="12">
        <v>44802</v>
      </c>
      <c r="G50" s="12" t="s">
        <v>110</v>
      </c>
      <c r="H50" s="25">
        <v>2840</v>
      </c>
    </row>
    <row r="51" spans="1:9" ht="16.2" thickBot="1" x14ac:dyDescent="0.35">
      <c r="A51" s="11">
        <v>44779</v>
      </c>
      <c r="B51" s="9">
        <v>44792</v>
      </c>
      <c r="C51" s="50" t="s">
        <v>106</v>
      </c>
      <c r="D51" s="49">
        <v>8470</v>
      </c>
      <c r="E51" s="10" t="s">
        <v>104</v>
      </c>
      <c r="F51" s="12">
        <v>44785</v>
      </c>
      <c r="G51" s="12" t="s">
        <v>115</v>
      </c>
      <c r="H51" s="25">
        <v>6470</v>
      </c>
    </row>
    <row r="52" spans="1:9" ht="16.2" thickBot="1" x14ac:dyDescent="0.35">
      <c r="A52" s="11">
        <v>44779</v>
      </c>
      <c r="B52" s="9">
        <v>44792</v>
      </c>
      <c r="C52" s="50" t="s">
        <v>116</v>
      </c>
      <c r="D52" s="49">
        <v>8470</v>
      </c>
      <c r="E52" s="10" t="s">
        <v>104</v>
      </c>
      <c r="F52" s="12">
        <v>44785</v>
      </c>
      <c r="G52" s="12" t="s">
        <v>115</v>
      </c>
      <c r="H52" s="25">
        <v>6470</v>
      </c>
    </row>
    <row r="53" spans="1:9" ht="16.2" thickBot="1" x14ac:dyDescent="0.35">
      <c r="A53" s="8">
        <v>44779</v>
      </c>
      <c r="B53" s="9">
        <v>44789</v>
      </c>
      <c r="C53" s="50" t="s">
        <v>73</v>
      </c>
      <c r="D53" s="31">
        <v>4840</v>
      </c>
      <c r="E53" s="10" t="s">
        <v>72</v>
      </c>
      <c r="F53" s="12">
        <v>44782</v>
      </c>
      <c r="G53" s="12"/>
      <c r="H53" s="25">
        <v>2840</v>
      </c>
    </row>
    <row r="54" spans="1:9" ht="16.2" thickBot="1" x14ac:dyDescent="0.35">
      <c r="A54" s="11">
        <v>44779</v>
      </c>
      <c r="B54" s="9">
        <v>44802</v>
      </c>
      <c r="C54" s="50" t="s">
        <v>79</v>
      </c>
      <c r="D54" s="31">
        <v>8470</v>
      </c>
      <c r="E54" s="10" t="s">
        <v>72</v>
      </c>
      <c r="F54" s="12">
        <v>44795</v>
      </c>
      <c r="G54" s="12" t="s">
        <v>111</v>
      </c>
      <c r="H54" s="25">
        <v>6470</v>
      </c>
    </row>
    <row r="55" spans="1:9" ht="16.2" thickBot="1" x14ac:dyDescent="0.35">
      <c r="A55" s="11">
        <v>44779</v>
      </c>
      <c r="B55" s="9">
        <v>44802</v>
      </c>
      <c r="C55" s="50" t="s">
        <v>80</v>
      </c>
      <c r="D55" s="31">
        <v>8470</v>
      </c>
      <c r="E55" s="10" t="s">
        <v>72</v>
      </c>
      <c r="F55" s="12">
        <v>44795</v>
      </c>
      <c r="G55" s="12" t="s">
        <v>111</v>
      </c>
      <c r="H55" s="25">
        <v>6470</v>
      </c>
    </row>
    <row r="56" spans="1:9" ht="16.2" thickBot="1" x14ac:dyDescent="0.35">
      <c r="A56" s="11">
        <v>44780</v>
      </c>
      <c r="B56" s="9">
        <v>44803</v>
      </c>
      <c r="C56" s="50" t="s">
        <v>107</v>
      </c>
      <c r="D56" s="31">
        <v>9680</v>
      </c>
      <c r="E56" s="10" t="s">
        <v>72</v>
      </c>
      <c r="F56" s="12">
        <v>44796</v>
      </c>
      <c r="G56" s="12" t="s">
        <v>81</v>
      </c>
      <c r="H56" s="25">
        <v>7680</v>
      </c>
    </row>
    <row r="57" spans="1:9" ht="16.2" thickBot="1" x14ac:dyDescent="0.35">
      <c r="A57" s="11">
        <v>44780</v>
      </c>
      <c r="B57" s="9">
        <v>44791</v>
      </c>
      <c r="C57" s="50" t="s">
        <v>109</v>
      </c>
      <c r="D57" s="48">
        <v>4235</v>
      </c>
      <c r="E57" s="10" t="s">
        <v>102</v>
      </c>
      <c r="F57" s="12">
        <v>44784</v>
      </c>
      <c r="G57" s="12"/>
      <c r="H57" s="25">
        <v>2235</v>
      </c>
    </row>
    <row r="58" spans="1:9" ht="16.2" thickBot="1" x14ac:dyDescent="0.35">
      <c r="A58" s="11">
        <v>44785</v>
      </c>
      <c r="B58" s="9">
        <v>44803</v>
      </c>
      <c r="C58" s="50" t="s">
        <v>82</v>
      </c>
      <c r="D58" s="76">
        <v>9680</v>
      </c>
      <c r="E58" s="10" t="s">
        <v>72</v>
      </c>
      <c r="F58" s="12">
        <v>44796</v>
      </c>
      <c r="G58" s="12" t="s">
        <v>81</v>
      </c>
      <c r="H58" s="25">
        <v>9680</v>
      </c>
      <c r="I58" t="s">
        <v>83</v>
      </c>
    </row>
    <row r="59" spans="1:9" ht="16.2" thickBot="1" x14ac:dyDescent="0.35">
      <c r="A59" s="11">
        <v>44786</v>
      </c>
      <c r="B59" s="9">
        <v>44799</v>
      </c>
      <c r="C59" s="50" t="s">
        <v>118</v>
      </c>
      <c r="D59" s="89">
        <v>3630</v>
      </c>
      <c r="E59" s="10" t="s">
        <v>117</v>
      </c>
      <c r="F59" s="12">
        <v>44792</v>
      </c>
      <c r="G59" s="12"/>
      <c r="H59" s="25">
        <v>1630</v>
      </c>
    </row>
    <row r="60" spans="1:9" ht="16.2" thickBot="1" x14ac:dyDescent="0.35">
      <c r="A60" s="11">
        <v>44792</v>
      </c>
      <c r="B60" s="9">
        <v>44807</v>
      </c>
      <c r="C60" s="50" t="s">
        <v>133</v>
      </c>
      <c r="D60" s="89">
        <v>3630</v>
      </c>
      <c r="E60" s="10" t="s">
        <v>119</v>
      </c>
      <c r="F60" s="12">
        <v>44799</v>
      </c>
      <c r="G60" s="12"/>
      <c r="H60" s="25">
        <v>1630</v>
      </c>
    </row>
    <row r="61" spans="1:9" ht="16.2" thickBot="1" x14ac:dyDescent="0.35">
      <c r="A61" s="11">
        <v>44792</v>
      </c>
      <c r="B61" s="9">
        <v>44805</v>
      </c>
      <c r="C61" s="50" t="s">
        <v>125</v>
      </c>
      <c r="D61" s="74">
        <v>8470</v>
      </c>
      <c r="E61" s="10" t="s">
        <v>119</v>
      </c>
      <c r="F61" s="12">
        <v>44798</v>
      </c>
      <c r="G61" s="12" t="s">
        <v>120</v>
      </c>
      <c r="H61" s="25">
        <v>6470</v>
      </c>
    </row>
    <row r="62" spans="1:9" ht="16.2" thickBot="1" x14ac:dyDescent="0.35">
      <c r="A62" s="11">
        <v>44792</v>
      </c>
      <c r="B62" s="9">
        <v>44805</v>
      </c>
      <c r="C62" s="50" t="s">
        <v>128</v>
      </c>
      <c r="D62" s="74">
        <v>2420</v>
      </c>
      <c r="E62" s="10" t="s">
        <v>119</v>
      </c>
      <c r="F62" s="12">
        <v>44798</v>
      </c>
      <c r="G62" s="12"/>
      <c r="H62" s="25">
        <v>600</v>
      </c>
    </row>
    <row r="63" spans="1:9" ht="16.2" thickBot="1" x14ac:dyDescent="0.35">
      <c r="A63" s="11">
        <v>44792</v>
      </c>
      <c r="B63" s="9">
        <v>44805</v>
      </c>
      <c r="C63" s="50" t="s">
        <v>129</v>
      </c>
      <c r="D63" s="74">
        <v>8470</v>
      </c>
      <c r="E63" s="10" t="s">
        <v>119</v>
      </c>
      <c r="F63" s="12">
        <v>44798</v>
      </c>
      <c r="G63" s="12" t="s">
        <v>130</v>
      </c>
      <c r="H63" s="25">
        <v>6470</v>
      </c>
    </row>
    <row r="64" spans="1:9" ht="16.2" thickBot="1" x14ac:dyDescent="0.35">
      <c r="A64" s="11">
        <v>44792</v>
      </c>
      <c r="B64" s="9">
        <v>44805</v>
      </c>
      <c r="C64" s="50" t="s">
        <v>131</v>
      </c>
      <c r="D64" s="74">
        <v>8470</v>
      </c>
      <c r="E64" s="10" t="s">
        <v>119</v>
      </c>
      <c r="F64" s="12">
        <v>44798</v>
      </c>
      <c r="G64" s="12" t="s">
        <v>130</v>
      </c>
      <c r="H64" s="25">
        <v>6470</v>
      </c>
    </row>
    <row r="65" spans="1:9" ht="16.2" thickBot="1" x14ac:dyDescent="0.35">
      <c r="A65" s="11">
        <v>44792</v>
      </c>
      <c r="B65" s="9">
        <v>44809</v>
      </c>
      <c r="C65" s="50" t="s">
        <v>126</v>
      </c>
      <c r="D65" s="31">
        <v>4840</v>
      </c>
      <c r="E65" s="10" t="s">
        <v>72</v>
      </c>
      <c r="F65" s="12">
        <v>44802</v>
      </c>
      <c r="G65" s="12" t="s">
        <v>110</v>
      </c>
      <c r="H65" s="25">
        <v>2840</v>
      </c>
    </row>
    <row r="66" spans="1:9" ht="16.2" thickBot="1" x14ac:dyDescent="0.35">
      <c r="A66" s="11">
        <v>44793</v>
      </c>
      <c r="B66" s="9">
        <v>44805</v>
      </c>
      <c r="C66" s="50" t="s">
        <v>132</v>
      </c>
      <c r="D66" s="74">
        <v>8470</v>
      </c>
      <c r="E66" s="10" t="s">
        <v>119</v>
      </c>
      <c r="F66" s="12">
        <v>44798</v>
      </c>
      <c r="G66" s="12" t="s">
        <v>130</v>
      </c>
      <c r="H66" s="25">
        <v>6470</v>
      </c>
    </row>
    <row r="67" spans="1:9" ht="16.2" thickBot="1" x14ac:dyDescent="0.35">
      <c r="A67" s="11">
        <v>44793</v>
      </c>
      <c r="B67" s="9">
        <v>44805</v>
      </c>
      <c r="C67" s="50" t="s">
        <v>127</v>
      </c>
      <c r="D67" s="90">
        <v>8470</v>
      </c>
      <c r="E67" s="10" t="s">
        <v>119</v>
      </c>
      <c r="F67" s="12">
        <v>44798</v>
      </c>
      <c r="G67" s="12" t="s">
        <v>120</v>
      </c>
      <c r="H67" s="25">
        <v>8470</v>
      </c>
      <c r="I67" t="s">
        <v>83</v>
      </c>
    </row>
    <row r="68" spans="1:9" ht="16.2" thickBot="1" x14ac:dyDescent="0.35">
      <c r="A68" s="11">
        <v>44793</v>
      </c>
      <c r="B68" s="9">
        <v>44806</v>
      </c>
      <c r="C68" s="50" t="s">
        <v>134</v>
      </c>
      <c r="D68" s="89">
        <v>3630</v>
      </c>
      <c r="E68" s="10" t="s">
        <v>135</v>
      </c>
      <c r="F68" s="12">
        <v>44799</v>
      </c>
      <c r="G68" s="12" t="s">
        <v>136</v>
      </c>
      <c r="H68" s="25">
        <v>1630</v>
      </c>
    </row>
    <row r="69" spans="1:9" ht="16.2" thickBot="1" x14ac:dyDescent="0.35">
      <c r="A69" s="11">
        <v>44793</v>
      </c>
      <c r="B69" s="9">
        <v>44806</v>
      </c>
      <c r="C69" s="50" t="s">
        <v>137</v>
      </c>
      <c r="D69" s="89">
        <v>3630</v>
      </c>
      <c r="E69" s="10" t="s">
        <v>135</v>
      </c>
      <c r="F69" s="12">
        <v>44799</v>
      </c>
      <c r="G69" s="12" t="s">
        <v>136</v>
      </c>
      <c r="H69" s="25">
        <v>1630</v>
      </c>
    </row>
    <row r="70" spans="1:9" ht="16.2" thickBot="1" x14ac:dyDescent="0.35">
      <c r="A70" s="11">
        <v>44793</v>
      </c>
      <c r="B70" s="9">
        <v>44803</v>
      </c>
      <c r="C70" s="50" t="s">
        <v>85</v>
      </c>
      <c r="D70" s="77">
        <v>9680</v>
      </c>
      <c r="E70" s="10" t="s">
        <v>72</v>
      </c>
      <c r="F70" s="12">
        <v>44796</v>
      </c>
      <c r="G70" s="12" t="s">
        <v>81</v>
      </c>
      <c r="H70" s="25">
        <v>7680</v>
      </c>
    </row>
    <row r="71" spans="1:9" ht="16.2" thickBot="1" x14ac:dyDescent="0.35">
      <c r="A71" s="8">
        <v>44799</v>
      </c>
      <c r="B71" s="9">
        <v>44809</v>
      </c>
      <c r="C71" s="50" t="s">
        <v>74</v>
      </c>
      <c r="D71" s="76">
        <v>4840</v>
      </c>
      <c r="E71" s="10" t="s">
        <v>72</v>
      </c>
      <c r="F71" s="12">
        <v>44802</v>
      </c>
      <c r="G71" s="12"/>
      <c r="H71" s="25">
        <v>4840</v>
      </c>
      <c r="I71" t="s">
        <v>84</v>
      </c>
    </row>
    <row r="72" spans="1:9" ht="16.2" thickBot="1" x14ac:dyDescent="0.35">
      <c r="A72" s="11">
        <v>44799</v>
      </c>
      <c r="B72" s="9">
        <v>44809</v>
      </c>
      <c r="C72" s="50" t="s">
        <v>75</v>
      </c>
      <c r="D72" s="31">
        <v>4840</v>
      </c>
      <c r="E72" s="10" t="s">
        <v>72</v>
      </c>
      <c r="F72" s="12">
        <v>44802</v>
      </c>
      <c r="G72" s="12" t="s">
        <v>110</v>
      </c>
      <c r="H72" s="25">
        <v>2840</v>
      </c>
    </row>
    <row r="73" spans="1:9" ht="16.2" thickBot="1" x14ac:dyDescent="0.35">
      <c r="A73" s="8">
        <v>44800</v>
      </c>
      <c r="B73" s="9">
        <v>44810</v>
      </c>
      <c r="C73" s="50" t="s">
        <v>78</v>
      </c>
      <c r="D73" s="31">
        <v>8470</v>
      </c>
      <c r="E73" s="10" t="s">
        <v>72</v>
      </c>
      <c r="F73" s="12">
        <v>44803</v>
      </c>
      <c r="G73" s="12" t="s">
        <v>77</v>
      </c>
      <c r="H73" s="25">
        <v>6470</v>
      </c>
    </row>
    <row r="74" spans="1:9" ht="28.2" customHeight="1" thickBot="1" x14ac:dyDescent="0.35">
      <c r="A74" s="8">
        <v>44800</v>
      </c>
      <c r="B74" s="9">
        <v>44812</v>
      </c>
      <c r="C74" s="50" t="s">
        <v>139</v>
      </c>
      <c r="D74" s="89">
        <v>3630</v>
      </c>
      <c r="E74" s="10" t="s">
        <v>138</v>
      </c>
      <c r="F74" s="12">
        <v>44804</v>
      </c>
      <c r="G74" s="12"/>
      <c r="H74" s="25">
        <v>1630</v>
      </c>
    </row>
    <row r="75" spans="1:9" ht="16.2" thickBot="1" x14ac:dyDescent="0.35">
      <c r="A75" s="8"/>
      <c r="B75" s="9"/>
      <c r="C75" s="50"/>
      <c r="D75" s="31"/>
      <c r="E75" s="10"/>
      <c r="F75" s="12"/>
      <c r="G75" s="12"/>
      <c r="H75" s="25"/>
    </row>
    <row r="76" spans="1:9" ht="16.2" thickBot="1" x14ac:dyDescent="0.35">
      <c r="A76" s="8"/>
      <c r="B76" s="9"/>
      <c r="C76" s="50"/>
      <c r="D76" s="31"/>
      <c r="E76" s="10"/>
      <c r="F76" s="12"/>
      <c r="G76" s="12"/>
      <c r="H76" s="25"/>
    </row>
    <row r="77" spans="1:9" ht="16.2" thickBot="1" x14ac:dyDescent="0.35">
      <c r="A77" s="8"/>
      <c r="B77" s="9"/>
      <c r="C77" s="54"/>
      <c r="D77" s="53"/>
      <c r="E77" s="10"/>
      <c r="F77" s="12"/>
      <c r="G77" s="12"/>
      <c r="H77" s="25"/>
    </row>
    <row r="78" spans="1:9" ht="17.399999999999999" thickBot="1" x14ac:dyDescent="0.35">
      <c r="A78" s="113" t="s">
        <v>5</v>
      </c>
      <c r="B78" s="114"/>
      <c r="C78" s="115"/>
      <c r="D78" s="3">
        <f>SUM(D7:D77)</f>
        <v>447095</v>
      </c>
      <c r="H78" s="23">
        <f>SUM(H7:H77)</f>
        <v>317635</v>
      </c>
    </row>
    <row r="79" spans="1:9" x14ac:dyDescent="0.3">
      <c r="A79" s="4"/>
      <c r="B79" s="4"/>
      <c r="C79" s="4"/>
      <c r="D79" s="4"/>
    </row>
    <row r="80" spans="1:9" x14ac:dyDescent="0.3">
      <c r="A80" s="4"/>
      <c r="B80" s="4"/>
      <c r="C80" s="4"/>
      <c r="D80" s="4"/>
    </row>
    <row r="81" spans="1:9" x14ac:dyDescent="0.3">
      <c r="A81" s="4"/>
      <c r="B81" s="4"/>
      <c r="C81" s="4"/>
      <c r="D81" s="4"/>
    </row>
    <row r="82" spans="1:9" ht="24" customHeight="1" x14ac:dyDescent="0.3">
      <c r="D82" s="5"/>
    </row>
    <row r="83" spans="1:9" ht="24" thickBot="1" x14ac:dyDescent="0.5">
      <c r="A83" s="18" t="s">
        <v>6</v>
      </c>
      <c r="D83" s="101" t="s">
        <v>37</v>
      </c>
      <c r="E83" s="102"/>
      <c r="F83" s="102"/>
      <c r="G83" s="103"/>
      <c r="H83" s="103"/>
      <c r="I83" s="20"/>
    </row>
    <row r="84" spans="1:9" ht="16.2" thickBot="1" x14ac:dyDescent="0.35">
      <c r="A84" s="1"/>
      <c r="D84" s="63"/>
      <c r="E84" s="99">
        <v>2022</v>
      </c>
      <c r="F84" s="100"/>
      <c r="G84" s="104">
        <v>2021</v>
      </c>
      <c r="H84" s="105"/>
    </row>
    <row r="85" spans="1:9" ht="15.6" x14ac:dyDescent="0.3">
      <c r="A85" s="2" t="s">
        <v>16</v>
      </c>
      <c r="B85" s="5">
        <f>D78</f>
        <v>447095</v>
      </c>
      <c r="D85" s="64" t="s">
        <v>18</v>
      </c>
      <c r="E85" s="118">
        <f>D78</f>
        <v>447095</v>
      </c>
      <c r="F85" s="119"/>
      <c r="G85" s="91">
        <v>16940</v>
      </c>
      <c r="H85" s="92"/>
    </row>
    <row r="86" spans="1:9" ht="15.6" x14ac:dyDescent="0.3">
      <c r="A86" s="2"/>
      <c r="B86" s="5"/>
      <c r="D86" s="64" t="s">
        <v>38</v>
      </c>
      <c r="E86" s="126">
        <v>0</v>
      </c>
      <c r="F86" s="127"/>
      <c r="G86" s="91">
        <v>104333</v>
      </c>
      <c r="H86" s="92"/>
    </row>
    <row r="87" spans="1:9" ht="15.6" x14ac:dyDescent="0.3">
      <c r="A87" s="2"/>
      <c r="B87" s="5"/>
      <c r="D87" s="64" t="s">
        <v>19</v>
      </c>
      <c r="E87" s="126"/>
      <c r="F87" s="127"/>
      <c r="G87" s="91"/>
      <c r="H87" s="92"/>
    </row>
    <row r="88" spans="1:9" ht="15.6" x14ac:dyDescent="0.3">
      <c r="A88" s="2"/>
      <c r="B88" s="5"/>
      <c r="D88" s="64" t="s">
        <v>20</v>
      </c>
      <c r="E88" s="126">
        <v>0</v>
      </c>
      <c r="F88" s="127"/>
      <c r="G88" s="91">
        <v>434</v>
      </c>
      <c r="H88" s="92"/>
    </row>
    <row r="89" spans="1:9" ht="15.6" x14ac:dyDescent="0.3">
      <c r="A89" s="2"/>
      <c r="B89" s="5"/>
      <c r="D89" s="65" t="s">
        <v>39</v>
      </c>
      <c r="E89" s="120">
        <v>60000</v>
      </c>
      <c r="F89" s="121"/>
      <c r="G89" s="93">
        <v>64000</v>
      </c>
      <c r="H89" s="94"/>
    </row>
    <row r="90" spans="1:9" ht="16.2" thickBot="1" x14ac:dyDescent="0.35">
      <c r="A90" s="2"/>
      <c r="B90" s="5"/>
      <c r="D90" s="65" t="s">
        <v>21</v>
      </c>
      <c r="E90" s="122">
        <f>H78</f>
        <v>317635</v>
      </c>
      <c r="F90" s="123"/>
      <c r="G90" s="108">
        <v>16940</v>
      </c>
      <c r="H90" s="109"/>
    </row>
    <row r="91" spans="1:9" ht="47.4" thickBot="1" x14ac:dyDescent="0.35">
      <c r="A91" s="6" t="s">
        <v>17</v>
      </c>
      <c r="B91" s="22">
        <f>SUM(E85:F88)</f>
        <v>447095</v>
      </c>
      <c r="C91" s="7"/>
      <c r="D91" s="66" t="s">
        <v>22</v>
      </c>
      <c r="E91" s="124">
        <f>SUM(E85:F88)-(E89+E90)</f>
        <v>69460</v>
      </c>
      <c r="F91" s="125"/>
      <c r="G91" s="110">
        <f>SUM(G85:H88)-(G89+G90)</f>
        <v>40767</v>
      </c>
      <c r="H91" s="111"/>
    </row>
    <row r="92" spans="1:9" ht="15.6" x14ac:dyDescent="0.3">
      <c r="A92" s="2" t="s">
        <v>33</v>
      </c>
      <c r="B92" s="5">
        <f>H78</f>
        <v>317635</v>
      </c>
      <c r="D92" s="67"/>
      <c r="E92" s="68"/>
      <c r="F92" s="69"/>
      <c r="G92" s="112"/>
      <c r="H92" s="112"/>
    </row>
    <row r="93" spans="1:9" ht="15.6" x14ac:dyDescent="0.3">
      <c r="A93" s="2" t="s">
        <v>15</v>
      </c>
      <c r="B93" s="5">
        <v>60000</v>
      </c>
    </row>
    <row r="94" spans="1:9" ht="15.6" x14ac:dyDescent="0.3">
      <c r="A94" s="19" t="s">
        <v>6</v>
      </c>
      <c r="B94" s="21">
        <f>B91-(B92+B93)</f>
        <v>69460</v>
      </c>
    </row>
    <row r="95" spans="1:9" ht="15.6" x14ac:dyDescent="0.3">
      <c r="A95" s="2"/>
    </row>
    <row r="96" spans="1:9" ht="15.6" x14ac:dyDescent="0.3">
      <c r="A96" s="1"/>
    </row>
    <row r="97" spans="1:8" ht="15.6" x14ac:dyDescent="0.3">
      <c r="A97" s="1"/>
      <c r="H97" t="s">
        <v>29</v>
      </c>
    </row>
  </sheetData>
  <mergeCells count="27">
    <mergeCell ref="G90:H90"/>
    <mergeCell ref="G91:H91"/>
    <mergeCell ref="G92:H92"/>
    <mergeCell ref="A78:C78"/>
    <mergeCell ref="F5:F6"/>
    <mergeCell ref="E5:E6"/>
    <mergeCell ref="E85:F85"/>
    <mergeCell ref="E89:F89"/>
    <mergeCell ref="E90:F90"/>
    <mergeCell ref="E91:F91"/>
    <mergeCell ref="E86:F86"/>
    <mergeCell ref="E87:F87"/>
    <mergeCell ref="E88:F88"/>
    <mergeCell ref="G85:H85"/>
    <mergeCell ref="G86:H86"/>
    <mergeCell ref="G87:H87"/>
    <mergeCell ref="G88:H88"/>
    <mergeCell ref="G89:H89"/>
    <mergeCell ref="A1:D2"/>
    <mergeCell ref="A5:A6"/>
    <mergeCell ref="B5:B6"/>
    <mergeCell ref="C5:C6"/>
    <mergeCell ref="E84:F84"/>
    <mergeCell ref="D83:H83"/>
    <mergeCell ref="G84:H84"/>
    <mergeCell ref="G5:G6"/>
    <mergeCell ref="H5:H6"/>
  </mergeCells>
  <pageMargins left="0.39370078740157483" right="0.39370078740157483" top="0.39370078740157483" bottom="0.39370078740157483" header="0.11811023622047245" footer="0.11811023622047245"/>
  <pageSetup paperSize="9" scale="42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6"/>
  <sheetViews>
    <sheetView workbookViewId="0">
      <selection activeCell="F11" sqref="F11"/>
    </sheetView>
  </sheetViews>
  <sheetFormatPr defaultRowHeight="14.4" x14ac:dyDescent="0.3"/>
  <cols>
    <col min="1" max="1" width="11.6640625" customWidth="1"/>
    <col min="2" max="2" width="69" customWidth="1"/>
    <col min="3" max="3" width="20.33203125" style="33" customWidth="1"/>
    <col min="4" max="4" width="18.88671875" customWidth="1"/>
  </cols>
  <sheetData>
    <row r="1" spans="1:4" ht="15" customHeight="1" x14ac:dyDescent="0.3">
      <c r="A1" s="95" t="s">
        <v>34</v>
      </c>
      <c r="B1" s="95"/>
      <c r="C1" s="95"/>
      <c r="D1" s="95"/>
    </row>
    <row r="2" spans="1:4" x14ac:dyDescent="0.3">
      <c r="A2" s="95"/>
      <c r="B2" s="95"/>
      <c r="C2" s="95"/>
      <c r="D2" s="95"/>
    </row>
    <row r="3" spans="1:4" ht="15" thickBot="1" x14ac:dyDescent="0.35">
      <c r="A3" s="4"/>
      <c r="B3" s="4"/>
      <c r="C3" s="4"/>
      <c r="D3" s="4"/>
    </row>
    <row r="4" spans="1:4" ht="15.75" customHeight="1" x14ac:dyDescent="0.3">
      <c r="A4" s="128" t="s">
        <v>7</v>
      </c>
      <c r="B4" s="130" t="s">
        <v>8</v>
      </c>
      <c r="C4" s="130" t="s">
        <v>9</v>
      </c>
      <c r="D4" s="44" t="s">
        <v>3</v>
      </c>
    </row>
    <row r="5" spans="1:4" ht="21" customHeight="1" thickBot="1" x14ac:dyDescent="0.35">
      <c r="A5" s="129"/>
      <c r="B5" s="131"/>
      <c r="C5" s="131"/>
      <c r="D5" s="45" t="s">
        <v>4</v>
      </c>
    </row>
    <row r="6" spans="1:4" ht="15.6" x14ac:dyDescent="0.3">
      <c r="A6" s="36"/>
      <c r="B6" s="37"/>
      <c r="C6" s="38"/>
      <c r="D6" s="39"/>
    </row>
    <row r="7" spans="1:4" ht="15.6" x14ac:dyDescent="0.3">
      <c r="A7" s="40"/>
      <c r="B7" s="28"/>
      <c r="C7" s="32"/>
      <c r="D7" s="41"/>
    </row>
    <row r="8" spans="1:4" ht="15.6" x14ac:dyDescent="0.3">
      <c r="A8" s="40"/>
      <c r="B8" s="28"/>
      <c r="C8" s="32"/>
      <c r="D8" s="41"/>
    </row>
    <row r="9" spans="1:4" ht="15.6" x14ac:dyDescent="0.3">
      <c r="A9" s="40"/>
      <c r="B9" s="28"/>
      <c r="C9" s="32"/>
      <c r="D9" s="41"/>
    </row>
    <row r="10" spans="1:4" ht="15.6" x14ac:dyDescent="0.3">
      <c r="A10" s="40"/>
      <c r="B10" s="28"/>
      <c r="C10" s="32"/>
      <c r="D10" s="41"/>
    </row>
    <row r="11" spans="1:4" ht="15.6" x14ac:dyDescent="0.3">
      <c r="A11" s="40"/>
      <c r="B11" s="28"/>
      <c r="C11" s="32"/>
      <c r="D11" s="41"/>
    </row>
    <row r="12" spans="1:4" ht="15.6" x14ac:dyDescent="0.3">
      <c r="A12" s="40"/>
      <c r="B12" s="28"/>
      <c r="C12" s="32"/>
      <c r="D12" s="41"/>
    </row>
    <row r="13" spans="1:4" ht="16.2" thickBot="1" x14ac:dyDescent="0.35">
      <c r="A13" s="42"/>
      <c r="B13" s="34"/>
      <c r="C13" s="35"/>
      <c r="D13" s="43"/>
    </row>
    <row r="14" spans="1:4" ht="17.399999999999999" thickBot="1" x14ac:dyDescent="0.35">
      <c r="A14" s="132" t="s">
        <v>5</v>
      </c>
      <c r="B14" s="133"/>
      <c r="C14" s="46"/>
      <c r="D14" s="47">
        <f>SUM(D6:D13)</f>
        <v>0</v>
      </c>
    </row>
    <row r="15" spans="1:4" x14ac:dyDescent="0.3">
      <c r="A15" s="4"/>
      <c r="B15" s="4"/>
      <c r="C15" s="4"/>
      <c r="D15" s="4"/>
    </row>
    <row r="16" spans="1:4" ht="24" customHeight="1" x14ac:dyDescent="0.3"/>
    <row r="18" spans="1:1" ht="15.6" x14ac:dyDescent="0.3">
      <c r="A18" s="1"/>
    </row>
    <row r="19" spans="1:1" ht="15.6" x14ac:dyDescent="0.3">
      <c r="A19" s="2"/>
    </row>
    <row r="20" spans="1:1" ht="15.6" x14ac:dyDescent="0.3">
      <c r="A20" s="2"/>
    </row>
    <row r="21" spans="1:1" ht="15.6" x14ac:dyDescent="0.3">
      <c r="A21" s="2"/>
    </row>
    <row r="22" spans="1:1" ht="15.6" x14ac:dyDescent="0.3">
      <c r="A22" s="2"/>
    </row>
    <row r="23" spans="1:1" ht="15.6" x14ac:dyDescent="0.3">
      <c r="A23" s="2"/>
    </row>
    <row r="24" spans="1:1" ht="15.6" x14ac:dyDescent="0.3">
      <c r="A24" s="2"/>
    </row>
    <row r="25" spans="1:1" ht="15.6" x14ac:dyDescent="0.3">
      <c r="A25" s="1"/>
    </row>
    <row r="26" spans="1:1" ht="15.6" x14ac:dyDescent="0.3">
      <c r="A26" s="1"/>
    </row>
  </sheetData>
  <mergeCells count="5">
    <mergeCell ref="A1:D2"/>
    <mergeCell ref="A4:A5"/>
    <mergeCell ref="B4:B5"/>
    <mergeCell ref="C4:C5"/>
    <mergeCell ref="A14:B14"/>
  </mergeCells>
  <pageMargins left="0.7" right="0.7" top="0.78740157499999996" bottom="0.78740157499999996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Licence</vt:lpstr>
      <vt:lpstr>Poštovné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Mikroregion</dc:creator>
  <cp:lastModifiedBy>Mikroregion</cp:lastModifiedBy>
  <cp:lastPrinted>2021-09-13T15:19:27Z</cp:lastPrinted>
  <dcterms:created xsi:type="dcterms:W3CDTF">2015-06-29T12:46:12Z</dcterms:created>
  <dcterms:modified xsi:type="dcterms:W3CDTF">2022-09-13T07:24:46Z</dcterms:modified>
</cp:coreProperties>
</file>