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Mikroregion\Desktop\předsednictvo 10.9.2019\"/>
    </mc:Choice>
  </mc:AlternateContent>
  <xr:revisionPtr revIDLastSave="0" documentId="13_ncr:1_{72057129-ED7C-4035-B6DE-5C10CEF7824C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Licence" sheetId="1" r:id="rId1"/>
    <sheet name="Poštovné" sheetId="3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8" i="1" l="1"/>
  <c r="J5" i="1" l="1"/>
  <c r="J3" i="1"/>
  <c r="J4" i="1" l="1"/>
  <c r="J7" i="1" l="1"/>
  <c r="J8" i="1"/>
  <c r="J6" i="1"/>
  <c r="J9" i="1" l="1"/>
  <c r="H85" i="1" l="1"/>
  <c r="B99" i="1" l="1"/>
  <c r="E97" i="1"/>
  <c r="D85" i="1"/>
  <c r="D46" i="3" l="1"/>
  <c r="E95" i="1" s="1"/>
  <c r="E92" i="1" l="1"/>
  <c r="E98" i="1" s="1"/>
  <c r="B92" i="1" l="1"/>
  <c r="B98" i="1" l="1"/>
  <c r="B101" i="1" s="1"/>
</calcChain>
</file>

<file path=xl/sharedStrings.xml><?xml version="1.0" encoding="utf-8"?>
<sst xmlns="http://schemas.openxmlformats.org/spreadsheetml/2006/main" count="268" uniqueCount="152">
  <si>
    <t>Datum promítání</t>
  </si>
  <si>
    <t>Datum splatnosti</t>
  </si>
  <si>
    <t>Název filmu</t>
  </si>
  <si>
    <t>Částka v Kč</t>
  </si>
  <si>
    <t>(s DPH)</t>
  </si>
  <si>
    <t>Celkem:</t>
  </si>
  <si>
    <t>Náklady celkem:</t>
  </si>
  <si>
    <t>Datum odeslání</t>
  </si>
  <si>
    <t>Název odeslaného filmu</t>
  </si>
  <si>
    <t>Druh podání</t>
  </si>
  <si>
    <t>Zaplaceno/termín</t>
  </si>
  <si>
    <t>Výpis</t>
  </si>
  <si>
    <t>cinemart</t>
  </si>
  <si>
    <t>falcon</t>
  </si>
  <si>
    <t>bisocop</t>
  </si>
  <si>
    <t>Dotace:</t>
  </si>
  <si>
    <t>Náklady licence</t>
  </si>
  <si>
    <t>Náklady celkem (licence + poštovné + ostatní):</t>
  </si>
  <si>
    <t>náklady na licence</t>
  </si>
  <si>
    <t>ostatní náklady</t>
  </si>
  <si>
    <t>poštovné</t>
  </si>
  <si>
    <t>dotace</t>
  </si>
  <si>
    <t>příspěvky na licence</t>
  </si>
  <si>
    <t>celkem na vrub MB</t>
  </si>
  <si>
    <t>Poznámka</t>
  </si>
  <si>
    <t>technika, DVD</t>
  </si>
  <si>
    <t>Přefakturace</t>
  </si>
  <si>
    <t>Digsen</t>
  </si>
  <si>
    <t>Přefakturace nad 2000 + 600 MČP</t>
  </si>
  <si>
    <t>zaslána FA přes DS</t>
  </si>
  <si>
    <t>Bontonfilm</t>
  </si>
  <si>
    <t>Bohemia m.p.</t>
  </si>
  <si>
    <t>Seznam faktur za Letní kino 2019</t>
  </si>
  <si>
    <t>Ano/3.6.2019</t>
  </si>
  <si>
    <t>Čertí brko - Vítochov (B.n.P.)</t>
  </si>
  <si>
    <t>Chata na prodej - Střítěž</t>
  </si>
  <si>
    <t>Chata na prodej - Strachujov</t>
  </si>
  <si>
    <t>Po čem muži touží - Bratrušín (B.n.P.)</t>
  </si>
  <si>
    <t>Ano/24.6.2019</t>
  </si>
  <si>
    <t>Ano/26.6.2019</t>
  </si>
  <si>
    <t>Porovnání nákladů na letní kino v roce 2018 a 2019</t>
  </si>
  <si>
    <t>Ano/1.7.2019</t>
  </si>
  <si>
    <t>2) společná faktura</t>
  </si>
  <si>
    <t>Čertí brko - Dalečín</t>
  </si>
  <si>
    <t>Ano/2.7.2019</t>
  </si>
  <si>
    <t>3) společná faktura</t>
  </si>
  <si>
    <t>Čertí brko - Rovečné</t>
  </si>
  <si>
    <t>Čertí brko - Radkov</t>
  </si>
  <si>
    <t>Čertí brko - Věžná</t>
  </si>
  <si>
    <t>Čertí brko - Rozsochy</t>
  </si>
  <si>
    <t>Po čem muži touží - Dolní Rozsíčka (Blažkov)</t>
  </si>
  <si>
    <t>4) společná faktura</t>
  </si>
  <si>
    <t>Po čem muži touží - Bohuňov</t>
  </si>
  <si>
    <t>Po čem muži touží - Zvole</t>
  </si>
  <si>
    <t>Po čem muži touží - Dalečín</t>
  </si>
  <si>
    <t>Po čem muži touží - Rovečné</t>
  </si>
  <si>
    <t>Po čem muži touží - Věžná</t>
  </si>
  <si>
    <t>Po čem muži touží - Rozsochy</t>
  </si>
  <si>
    <t>Po čem muži touží - Štěpánov n. S.</t>
  </si>
  <si>
    <t>Po čem muži touží - Radkov</t>
  </si>
  <si>
    <t>Po čem muži touží - Věchnov</t>
  </si>
  <si>
    <t>Co jsme komu zase udělali? - Velké Janovice</t>
  </si>
  <si>
    <t>Úsměvy smutných mužů - Vítochov (B.n.P.)</t>
  </si>
  <si>
    <t>Vezmeš si mě, kámo? - Střítež</t>
  </si>
  <si>
    <t>Coco - Vír</t>
  </si>
  <si>
    <t>Coco - Dolní Čepí (Ujčov)</t>
  </si>
  <si>
    <t>Bajkeři - Velké Janovice</t>
  </si>
  <si>
    <t>Fantastická zvířata a kde je najít - Střítež</t>
  </si>
  <si>
    <t>Chata na prodej - Štěpánov n. S.</t>
  </si>
  <si>
    <t>Chata na prodej - Radkov</t>
  </si>
  <si>
    <t>Bohemian Rhapsody - Vír</t>
  </si>
  <si>
    <t>Největší showman - Koroužné</t>
  </si>
  <si>
    <t>Ženy v běhu - Bratrušín (Bystřice n. P.)</t>
  </si>
  <si>
    <t>6) společná faktura</t>
  </si>
  <si>
    <t>Ženy v běhu - Rozsochy</t>
  </si>
  <si>
    <t>1) společná faktura</t>
  </si>
  <si>
    <t>Náklady na odeslání DVD zpět - Putovní letní kino 2019</t>
  </si>
  <si>
    <t>Vezmeš si mě, kámo?</t>
  </si>
  <si>
    <t>doporučeně</t>
  </si>
  <si>
    <t>Ano/10.7.2019</t>
  </si>
  <si>
    <t>5)společná faktura + dobropis</t>
  </si>
  <si>
    <t>Bohemian Rhapsody</t>
  </si>
  <si>
    <t>Martin a Venuše - Strachujov</t>
  </si>
  <si>
    <t>Ano/11.7.2019</t>
  </si>
  <si>
    <t>Dvě nevěsty a jedna svatba - Bohuňov</t>
  </si>
  <si>
    <t>Ano/12.7.2019</t>
  </si>
  <si>
    <t>Čertí brko - Věchnov</t>
  </si>
  <si>
    <t>Ano/31.7.2019</t>
  </si>
  <si>
    <t>Balerína - Věchnov</t>
  </si>
  <si>
    <t>7)společná faktura</t>
  </si>
  <si>
    <t>Matky na tahu - Ujčov (Dolní Čepí)</t>
  </si>
  <si>
    <t>Matky na tahu - Zvole (Olešínky)</t>
  </si>
  <si>
    <t>Maxinožka - Blažkov (Dolní Rozsíčka)</t>
  </si>
  <si>
    <t>Psí poslání - Štěpánov n. S.</t>
  </si>
  <si>
    <t>Psí poslání - Věžná</t>
  </si>
  <si>
    <t>Zrodila se hvězda - Vír</t>
  </si>
  <si>
    <t>Martin a Venuše, Dvě nevěsty a jedna svatba</t>
  </si>
  <si>
    <t>Co jsme komu zase udělali?</t>
  </si>
  <si>
    <t>Největší showman</t>
  </si>
  <si>
    <t>Bez návodu - Sejřek Bor</t>
  </si>
  <si>
    <t>Ano/2.8.2019</t>
  </si>
  <si>
    <t>Chata na prodej - Písečné</t>
  </si>
  <si>
    <t>Po čem muži touží - Písečné</t>
  </si>
  <si>
    <t>8)společná faktura</t>
  </si>
  <si>
    <t>Po čem muži touží - Bystřice (Domanín)</t>
  </si>
  <si>
    <t>Po čem muži touží - Ždánice</t>
  </si>
  <si>
    <t>Po čem muži touží - Velké Janovice</t>
  </si>
  <si>
    <t>Po čem muži touží - Lísek</t>
  </si>
  <si>
    <t>Po čem muži touží - Sulkovec</t>
  </si>
  <si>
    <t>Po čem muži touží - Bystřice (Dvořiště)</t>
  </si>
  <si>
    <t>Co jsme komu zase udělali? - Rožná</t>
  </si>
  <si>
    <t>Vadí nevadí - Vír</t>
  </si>
  <si>
    <t>Mamma mia! - Sejřek</t>
  </si>
  <si>
    <t>Ženy v běhu - Vír</t>
  </si>
  <si>
    <t>9) společná faktura</t>
  </si>
  <si>
    <t>Ženy v běhu - Rožná</t>
  </si>
  <si>
    <t>Ženy v běhu - Strážek</t>
  </si>
  <si>
    <t>Čertí brko - Písečné</t>
  </si>
  <si>
    <t>10)společná faktura</t>
  </si>
  <si>
    <t>Čertí brko - Bystřice (Domanín)</t>
  </si>
  <si>
    <t>Čertí brko - Sulkovec</t>
  </si>
  <si>
    <t>Čertí brko - Lísek</t>
  </si>
  <si>
    <t>Čertí brko - Zvole (Branišov)</t>
  </si>
  <si>
    <t>Králíček Petr - Rožná</t>
  </si>
  <si>
    <t>11)společná faktura</t>
  </si>
  <si>
    <t>Králíček Petr - Vír</t>
  </si>
  <si>
    <t>Dumbo - Vír</t>
  </si>
  <si>
    <t>4. film</t>
  </si>
  <si>
    <t>6. film</t>
  </si>
  <si>
    <t>5. film</t>
  </si>
  <si>
    <t>7. film</t>
  </si>
  <si>
    <t>Úžasňákovi 2 - Bystřice (Karasín)</t>
  </si>
  <si>
    <t>Coco - Strážek</t>
  </si>
  <si>
    <t>12)společná faktura</t>
  </si>
  <si>
    <t>Coco - Koroužné</t>
  </si>
  <si>
    <t>Coco - Ždánice</t>
  </si>
  <si>
    <t>Coco - Věstín (Věstínek)</t>
  </si>
  <si>
    <t>4.film</t>
  </si>
  <si>
    <t>Mamma Mia! Here we go again!</t>
  </si>
  <si>
    <t>Ano/23.8.2019</t>
  </si>
  <si>
    <t>13)společná faktura</t>
  </si>
  <si>
    <t>Úsměvy smutných mužů - Ždánice</t>
  </si>
  <si>
    <t>Úsměvy smutných mužů - Věsrín (Věstínek)</t>
  </si>
  <si>
    <t>I dva jsou rodina - Bystřice (Karasín)</t>
  </si>
  <si>
    <t>Ano/27.8.2019</t>
  </si>
  <si>
    <t>Fantastická zvířata a kde je najít - Koroužné</t>
  </si>
  <si>
    <t>Ano/2.9.2019</t>
  </si>
  <si>
    <t>Máš ji! - Vír</t>
  </si>
  <si>
    <t>8. film</t>
  </si>
  <si>
    <t>Matky na tahu - Velké Janovice</t>
  </si>
  <si>
    <t>Psí poslání - Bystřice (Dvořiště)</t>
  </si>
  <si>
    <t>14)společná faktura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</si>
</sst>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365D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B050"/>
      </left>
      <right style="medium">
        <color indexed="64"/>
      </right>
      <top style="double">
        <color rgb="FF00B050"/>
      </top>
      <bottom style="medium">
        <color indexed="64"/>
      </bottom>
      <diagonal/>
    </border>
    <border>
      <left/>
      <right style="medium">
        <color indexed="64"/>
      </right>
      <top style="double">
        <color rgb="FF00B050"/>
      </top>
      <bottom style="medium">
        <color indexed="64"/>
      </bottom>
      <diagonal/>
    </border>
    <border>
      <left/>
      <right style="medium">
        <color indexed="64"/>
      </right>
      <top style="double">
        <color rgb="FF00B050"/>
      </top>
      <bottom/>
      <diagonal/>
    </border>
    <border>
      <left style="medium">
        <color indexed="64"/>
      </left>
      <right/>
      <top style="double">
        <color rgb="FF00B05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B050"/>
      </top>
      <bottom style="medium">
        <color indexed="64"/>
      </bottom>
      <diagonal/>
    </border>
    <border>
      <left style="double">
        <color rgb="FF00B050"/>
      </left>
      <right style="medium">
        <color indexed="64"/>
      </right>
      <top/>
      <bottom style="medium">
        <color indexed="64"/>
      </bottom>
      <diagonal/>
    </border>
    <border>
      <left style="double">
        <color rgb="FF00B050"/>
      </left>
      <right style="medium">
        <color indexed="64"/>
      </right>
      <top/>
      <bottom style="double">
        <color rgb="FF00B050"/>
      </bottom>
      <diagonal/>
    </border>
    <border>
      <left/>
      <right style="medium">
        <color indexed="64"/>
      </right>
      <top/>
      <bottom style="double">
        <color rgb="FF00B050"/>
      </bottom>
      <diagonal/>
    </border>
    <border>
      <left style="medium">
        <color indexed="64"/>
      </left>
      <right/>
      <top style="medium">
        <color indexed="64"/>
      </top>
      <bottom style="double">
        <color rgb="FF00B0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00B050"/>
      </bottom>
      <diagonal/>
    </border>
    <border>
      <left style="medium">
        <color indexed="64"/>
      </left>
      <right style="medium">
        <color indexed="64"/>
      </right>
      <top/>
      <bottom style="double">
        <color rgb="FF00B050"/>
      </bottom>
      <diagonal/>
    </border>
    <border>
      <left/>
      <right style="medium">
        <color indexed="64"/>
      </right>
      <top style="medium">
        <color indexed="64"/>
      </top>
      <bottom style="double">
        <color rgb="FF00B050"/>
      </bottom>
      <diagonal/>
    </border>
    <border>
      <left/>
      <right/>
      <top/>
      <bottom style="double">
        <color rgb="FF00B050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4" fillId="0" borderId="0" xfId="0" applyFont="1"/>
    <xf numFmtId="3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14" fontId="1" fillId="0" borderId="8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right" vertical="center" wrapText="1"/>
    </xf>
    <xf numFmtId="14" fontId="5" fillId="0" borderId="8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4" fontId="1" fillId="0" borderId="2" xfId="0" applyNumberFormat="1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4" fontId="0" fillId="0" borderId="7" xfId="0" applyNumberFormat="1" applyBorder="1" applyAlignment="1">
      <alignment horizontal="left"/>
    </xf>
    <xf numFmtId="14" fontId="1" fillId="0" borderId="9" xfId="0" applyNumberFormat="1" applyFont="1" applyBorder="1" applyAlignment="1">
      <alignment horizontal="left" vertical="center" wrapText="1"/>
    </xf>
    <xf numFmtId="14" fontId="1" fillId="0" borderId="7" xfId="0" applyNumberFormat="1" applyFont="1" applyBorder="1" applyAlignment="1">
      <alignment horizontal="left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14" fontId="1" fillId="0" borderId="4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3" fontId="1" fillId="4" borderId="5" xfId="0" applyNumberFormat="1" applyFont="1" applyFill="1" applyBorder="1" applyAlignment="1">
      <alignment horizontal="left" vertical="center" wrapText="1"/>
    </xf>
    <xf numFmtId="0" fontId="0" fillId="4" borderId="0" xfId="0" applyFill="1"/>
    <xf numFmtId="0" fontId="0" fillId="5" borderId="0" xfId="0" applyFill="1"/>
    <xf numFmtId="0" fontId="0" fillId="6" borderId="0" xfId="0" applyFill="1"/>
    <xf numFmtId="3" fontId="1" fillId="6" borderId="5" xfId="0" applyNumberFormat="1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8" fillId="0" borderId="0" xfId="0" applyFont="1"/>
    <xf numFmtId="0" fontId="9" fillId="0" borderId="0" xfId="0" applyFont="1"/>
    <xf numFmtId="14" fontId="1" fillId="0" borderId="6" xfId="0" applyNumberFormat="1" applyFont="1" applyBorder="1" applyAlignment="1">
      <alignment horizontal="left" vertical="center" wrapText="1"/>
    </xf>
    <xf numFmtId="14" fontId="1" fillId="0" borderId="14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8" xfId="0" applyBorder="1"/>
    <xf numFmtId="0" fontId="12" fillId="3" borderId="8" xfId="0" applyFont="1" applyFill="1" applyBorder="1" applyAlignment="1">
      <alignment vertical="center"/>
    </xf>
    <xf numFmtId="0" fontId="12" fillId="8" borderId="8" xfId="0" applyFont="1" applyFill="1" applyBorder="1" applyAlignment="1">
      <alignment vertical="center"/>
    </xf>
    <xf numFmtId="0" fontId="12" fillId="9" borderId="16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/>
    <xf numFmtId="0" fontId="12" fillId="8" borderId="18" xfId="0" applyFont="1" applyFill="1" applyBorder="1" applyAlignment="1">
      <alignment vertical="center"/>
    </xf>
    <xf numFmtId="3" fontId="0" fillId="8" borderId="19" xfId="0" applyNumberFormat="1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left" vertical="center" wrapText="1"/>
    </xf>
    <xf numFmtId="3" fontId="1" fillId="0" borderId="13" xfId="0" applyNumberFormat="1" applyFont="1" applyFill="1" applyBorder="1" applyAlignment="1">
      <alignment horizontal="left" vertical="center" wrapText="1"/>
    </xf>
    <xf numFmtId="0" fontId="7" fillId="0" borderId="0" xfId="0" applyFont="1"/>
    <xf numFmtId="0" fontId="0" fillId="0" borderId="21" xfId="0" applyFill="1" applyBorder="1" applyAlignment="1">
      <alignment horizontal="left"/>
    </xf>
    <xf numFmtId="14" fontId="13" fillId="0" borderId="2" xfId="0" applyNumberFormat="1" applyFont="1" applyBorder="1" applyAlignment="1">
      <alignment horizontal="left" vertical="center" wrapText="1"/>
    </xf>
    <xf numFmtId="14" fontId="13" fillId="0" borderId="5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/>
    </xf>
    <xf numFmtId="14" fontId="14" fillId="0" borderId="7" xfId="0" applyNumberFormat="1" applyFont="1" applyBorder="1" applyAlignment="1">
      <alignment horizontal="left"/>
    </xf>
    <xf numFmtId="0" fontId="14" fillId="0" borderId="0" xfId="0" applyFont="1"/>
    <xf numFmtId="3" fontId="6" fillId="0" borderId="0" xfId="0" applyNumberFormat="1" applyFont="1"/>
    <xf numFmtId="3" fontId="16" fillId="0" borderId="0" xfId="0" applyNumberFormat="1" applyFont="1" applyAlignment="1">
      <alignment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3" fontId="13" fillId="5" borderId="5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wrapText="1"/>
    </xf>
    <xf numFmtId="0" fontId="0" fillId="10" borderId="0" xfId="0" applyFill="1"/>
    <xf numFmtId="3" fontId="1" fillId="10" borderId="3" xfId="0" applyNumberFormat="1" applyFont="1" applyFill="1" applyBorder="1" applyAlignment="1">
      <alignment horizontal="left" vertical="center" wrapText="1"/>
    </xf>
    <xf numFmtId="3" fontId="5" fillId="10" borderId="3" xfId="0" applyNumberFormat="1" applyFont="1" applyFill="1" applyBorder="1" applyAlignment="1">
      <alignment horizontal="left" vertical="center" wrapText="1"/>
    </xf>
    <xf numFmtId="3" fontId="1" fillId="11" borderId="5" xfId="0" applyNumberFormat="1" applyFont="1" applyFill="1" applyBorder="1" applyAlignment="1">
      <alignment horizontal="left" vertical="center" wrapText="1"/>
    </xf>
    <xf numFmtId="3" fontId="13" fillId="10" borderId="3" xfId="0" applyNumberFormat="1" applyFont="1" applyFill="1" applyBorder="1" applyAlignment="1">
      <alignment horizontal="left" vertical="center" wrapText="1"/>
    </xf>
    <xf numFmtId="3" fontId="1" fillId="5" borderId="3" xfId="0" applyNumberFormat="1" applyFont="1" applyFill="1" applyBorder="1" applyAlignment="1">
      <alignment horizontal="left" vertical="center" wrapText="1"/>
    </xf>
    <xf numFmtId="0" fontId="0" fillId="12" borderId="0" xfId="0" applyFill="1"/>
    <xf numFmtId="0" fontId="0" fillId="13" borderId="0" xfId="0" applyFill="1"/>
    <xf numFmtId="0" fontId="0" fillId="11" borderId="0" xfId="0" applyFill="1"/>
    <xf numFmtId="14" fontId="0" fillId="0" borderId="2" xfId="0" applyNumberFormat="1" applyBorder="1" applyAlignment="1">
      <alignment horizontal="left"/>
    </xf>
    <xf numFmtId="3" fontId="1" fillId="10" borderId="5" xfId="0" applyNumberFormat="1" applyFont="1" applyFill="1" applyBorder="1" applyAlignment="1">
      <alignment horizontal="left" vertical="center" wrapText="1"/>
    </xf>
    <xf numFmtId="3" fontId="1" fillId="11" borderId="4" xfId="0" applyNumberFormat="1" applyFont="1" applyFill="1" applyBorder="1" applyAlignment="1">
      <alignment horizontal="left" vertical="center" wrapText="1"/>
    </xf>
    <xf numFmtId="14" fontId="1" fillId="0" borderId="8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14" fontId="1" fillId="0" borderId="5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4" fontId="0" fillId="0" borderId="7" xfId="0" applyNumberFormat="1" applyBorder="1" applyAlignment="1">
      <alignment horizontal="left"/>
    </xf>
    <xf numFmtId="3" fontId="1" fillId="4" borderId="5" xfId="0" applyNumberFormat="1" applyFont="1" applyFill="1" applyBorder="1" applyAlignment="1">
      <alignment horizontal="left" vertical="center" wrapText="1"/>
    </xf>
    <xf numFmtId="3" fontId="1" fillId="5" borderId="5" xfId="0" applyNumberFormat="1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3" xfId="0" applyBorder="1" applyAlignment="1">
      <alignment horizontal="left"/>
    </xf>
    <xf numFmtId="3" fontId="1" fillId="5" borderId="8" xfId="0" applyNumberFormat="1" applyFont="1" applyFill="1" applyBorder="1" applyAlignment="1">
      <alignment horizontal="left" vertical="center" wrapText="1"/>
    </xf>
    <xf numFmtId="3" fontId="1" fillId="13" borderId="5" xfId="0" applyNumberFormat="1" applyFont="1" applyFill="1" applyBorder="1" applyAlignment="1">
      <alignment horizontal="left" vertical="center" wrapText="1"/>
    </xf>
    <xf numFmtId="14" fontId="1" fillId="0" borderId="26" xfId="0" applyNumberFormat="1" applyFont="1" applyBorder="1" applyAlignment="1">
      <alignment horizontal="left" vertical="center" wrapText="1"/>
    </xf>
    <xf numFmtId="14" fontId="1" fillId="0" borderId="27" xfId="0" applyNumberFormat="1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3" fontId="1" fillId="5" borderId="28" xfId="0" applyNumberFormat="1" applyFont="1" applyFill="1" applyBorder="1" applyAlignment="1">
      <alignment horizontal="left" vertical="center" wrapText="1"/>
    </xf>
    <xf numFmtId="0" fontId="0" fillId="0" borderId="29" xfId="0" applyBorder="1" applyAlignment="1">
      <alignment horizontal="left"/>
    </xf>
    <xf numFmtId="14" fontId="0" fillId="0" borderId="30" xfId="0" applyNumberFormat="1" applyBorder="1" applyAlignment="1">
      <alignment horizontal="left"/>
    </xf>
    <xf numFmtId="14" fontId="1" fillId="0" borderId="31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14" fontId="1" fillId="0" borderId="5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4" fontId="0" fillId="0" borderId="7" xfId="0" applyNumberFormat="1" applyBorder="1" applyAlignment="1">
      <alignment horizontal="left"/>
    </xf>
    <xf numFmtId="3" fontId="1" fillId="4" borderId="5" xfId="0" applyNumberFormat="1" applyFont="1" applyFill="1" applyBorder="1" applyAlignment="1">
      <alignment horizontal="left" vertical="center" wrapText="1"/>
    </xf>
    <xf numFmtId="14" fontId="1" fillId="0" borderId="31" xfId="0" applyNumberFormat="1" applyFont="1" applyBorder="1" applyAlignment="1">
      <alignment horizontal="left" vertical="center" wrapText="1"/>
    </xf>
    <xf numFmtId="14" fontId="1" fillId="0" borderId="32" xfId="0" applyNumberFormat="1" applyFont="1" applyBorder="1" applyAlignment="1">
      <alignment horizontal="left" vertical="center" wrapText="1"/>
    </xf>
    <xf numFmtId="14" fontId="1" fillId="0" borderId="33" xfId="0" applyNumberFormat="1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3" fontId="1" fillId="4" borderId="33" xfId="0" applyNumberFormat="1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/>
    </xf>
    <xf numFmtId="14" fontId="0" fillId="0" borderId="35" xfId="0" applyNumberFormat="1" applyBorder="1" applyAlignment="1">
      <alignment horizontal="left"/>
    </xf>
    <xf numFmtId="164" fontId="1" fillId="13" borderId="5" xfId="0" applyNumberFormat="1" applyFont="1" applyFill="1" applyBorder="1" applyAlignment="1">
      <alignment horizontal="left" vertical="center" wrapText="1"/>
    </xf>
    <xf numFmtId="164" fontId="13" fillId="13" borderId="5" xfId="0" applyNumberFormat="1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0" fillId="0" borderId="0" xfId="0" applyBorder="1"/>
    <xf numFmtId="14" fontId="13" fillId="0" borderId="36" xfId="0" applyNumberFormat="1" applyFont="1" applyBorder="1" applyAlignment="1">
      <alignment horizontal="left" vertical="center" wrapText="1"/>
    </xf>
    <xf numFmtId="14" fontId="13" fillId="0" borderId="35" xfId="0" applyNumberFormat="1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164" fontId="13" fillId="13" borderId="37" xfId="0" applyNumberFormat="1" applyFont="1" applyFill="1" applyBorder="1" applyAlignment="1">
      <alignment horizontal="left" vertical="center" wrapText="1"/>
    </xf>
    <xf numFmtId="0" fontId="14" fillId="0" borderId="34" xfId="0" applyFont="1" applyBorder="1" applyAlignment="1">
      <alignment horizontal="left"/>
    </xf>
    <xf numFmtId="14" fontId="14" fillId="0" borderId="35" xfId="0" applyNumberFormat="1" applyFont="1" applyBorder="1" applyAlignment="1">
      <alignment horizontal="left"/>
    </xf>
    <xf numFmtId="3" fontId="1" fillId="10" borderId="37" xfId="0" applyNumberFormat="1" applyFont="1" applyFill="1" applyBorder="1" applyAlignment="1">
      <alignment horizontal="left" vertical="center" wrapText="1"/>
    </xf>
    <xf numFmtId="0" fontId="7" fillId="0" borderId="38" xfId="0" applyFont="1" applyBorder="1"/>
    <xf numFmtId="0" fontId="0" fillId="0" borderId="0" xfId="0" applyBorder="1" applyAlignment="1">
      <alignment horizontal="left"/>
    </xf>
    <xf numFmtId="14" fontId="0" fillId="0" borderId="39" xfId="0" applyNumberFormat="1" applyBorder="1" applyAlignment="1">
      <alignment horizontal="left"/>
    </xf>
    <xf numFmtId="14" fontId="1" fillId="0" borderId="35" xfId="0" applyNumberFormat="1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3" fontId="1" fillId="5" borderId="37" xfId="0" applyNumberFormat="1" applyFont="1" applyFill="1" applyBorder="1" applyAlignment="1">
      <alignment horizontal="left" vertical="center" wrapText="1"/>
    </xf>
    <xf numFmtId="0" fontId="7" fillId="0" borderId="21" xfId="0" applyFont="1" applyBorder="1"/>
    <xf numFmtId="3" fontId="13" fillId="10" borderId="5" xfId="0" applyNumberFormat="1" applyFont="1" applyFill="1" applyBorder="1" applyAlignment="1">
      <alignment horizontal="left" vertical="center" wrapText="1"/>
    </xf>
    <xf numFmtId="3" fontId="1" fillId="12" borderId="1" xfId="0" applyNumberFormat="1" applyFont="1" applyFill="1" applyBorder="1" applyAlignment="1">
      <alignment horizontal="left" vertical="center" wrapText="1"/>
    </xf>
    <xf numFmtId="164" fontId="1" fillId="13" borderId="3" xfId="0" applyNumberFormat="1" applyFont="1" applyFill="1" applyBorder="1" applyAlignment="1">
      <alignment horizontal="left" vertical="center" wrapText="1"/>
    </xf>
    <xf numFmtId="164" fontId="5" fillId="10" borderId="3" xfId="0" applyNumberFormat="1" applyFont="1" applyFill="1" applyBorder="1" applyAlignment="1">
      <alignment horizontal="left" vertical="center" wrapText="1"/>
    </xf>
    <xf numFmtId="3" fontId="10" fillId="3" borderId="8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3" fontId="10" fillId="8" borderId="8" xfId="0" applyNumberFormat="1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3" fontId="0" fillId="8" borderId="18" xfId="0" applyNumberForma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3" fontId="15" fillId="9" borderId="24" xfId="0" applyNumberFormat="1" applyFont="1" applyFill="1" applyBorder="1" applyAlignment="1">
      <alignment horizontal="center" vertical="center"/>
    </xf>
    <xf numFmtId="0" fontId="15" fillId="9" borderId="25" xfId="0" applyFont="1" applyFill="1" applyBorder="1" applyAlignment="1">
      <alignment horizontal="center" vertical="center"/>
    </xf>
    <xf numFmtId="3" fontId="10" fillId="8" borderId="22" xfId="0" applyNumberFormat="1" applyFont="1" applyFill="1" applyBorder="1" applyAlignment="1">
      <alignment horizontal="center" vertical="center"/>
    </xf>
    <xf numFmtId="3" fontId="10" fillId="8" borderId="2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0" fillId="8" borderId="1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36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4"/>
  <sheetViews>
    <sheetView tabSelected="1" topLeftCell="A82" workbookViewId="0">
      <selection activeCell="E105" sqref="E105"/>
    </sheetView>
  </sheetViews>
  <sheetFormatPr defaultRowHeight="14.4" x14ac:dyDescent="0.3"/>
  <cols>
    <col min="1" max="1" width="34.6640625" customWidth="1"/>
    <col min="2" max="2" width="14.88671875" customWidth="1"/>
    <col min="3" max="3" width="43.44140625" customWidth="1"/>
    <col min="4" max="4" width="18.88671875" customWidth="1"/>
    <col min="5" max="5" width="17.44140625" customWidth="1"/>
    <col min="6" max="6" width="10.33203125" customWidth="1"/>
    <col min="7" max="7" width="32.5546875" customWidth="1"/>
    <col min="8" max="8" width="17" customWidth="1"/>
    <col min="9" max="9" width="15.5546875" customWidth="1"/>
    <col min="10" max="10" width="15.44140625" customWidth="1"/>
    <col min="13" max="13" width="9.109375" customWidth="1"/>
  </cols>
  <sheetData>
    <row r="1" spans="1:10" ht="15" customHeight="1" x14ac:dyDescent="0.3">
      <c r="A1" s="148" t="s">
        <v>32</v>
      </c>
      <c r="B1" s="149"/>
      <c r="C1" s="149"/>
      <c r="D1" s="149"/>
      <c r="I1" s="75" t="s">
        <v>29</v>
      </c>
    </row>
    <row r="2" spans="1:10" ht="15" customHeight="1" x14ac:dyDescent="0.3">
      <c r="A2" s="149"/>
      <c r="B2" s="149"/>
      <c r="C2" s="149"/>
      <c r="D2" s="149"/>
    </row>
    <row r="3" spans="1:10" x14ac:dyDescent="0.3">
      <c r="A3" s="4"/>
      <c r="B3" s="4"/>
      <c r="C3" s="4"/>
      <c r="D3" s="4"/>
      <c r="I3" s="81" t="s">
        <v>31</v>
      </c>
      <c r="J3" s="5">
        <f>D79</f>
        <v>1210</v>
      </c>
    </row>
    <row r="4" spans="1:10" ht="15" thickBot="1" x14ac:dyDescent="0.35">
      <c r="A4" s="4"/>
      <c r="B4" s="4"/>
      <c r="C4" s="4"/>
      <c r="D4" s="4"/>
      <c r="I4" s="83" t="s">
        <v>30</v>
      </c>
      <c r="J4" s="5">
        <f>D11+D12+D77+D78</f>
        <v>9680</v>
      </c>
    </row>
    <row r="5" spans="1:10" ht="15.6" x14ac:dyDescent="0.3">
      <c r="A5" s="150" t="s">
        <v>0</v>
      </c>
      <c r="B5" s="150" t="s">
        <v>1</v>
      </c>
      <c r="C5" s="150" t="s">
        <v>2</v>
      </c>
      <c r="D5" s="28" t="s">
        <v>3</v>
      </c>
      <c r="E5" s="166" t="s">
        <v>10</v>
      </c>
      <c r="F5" s="155" t="s">
        <v>11</v>
      </c>
      <c r="G5" s="155" t="s">
        <v>24</v>
      </c>
      <c r="H5" s="155" t="s">
        <v>26</v>
      </c>
      <c r="I5" s="82" t="s">
        <v>27</v>
      </c>
      <c r="J5" s="5">
        <f>D16+(SUM(D42:D48))+(SUM(D80:D83))</f>
        <v>17871.699999999997</v>
      </c>
    </row>
    <row r="6" spans="1:10" ht="16.2" thickBot="1" x14ac:dyDescent="0.35">
      <c r="A6" s="151"/>
      <c r="B6" s="151"/>
      <c r="C6" s="151"/>
      <c r="D6" s="29" t="s">
        <v>4</v>
      </c>
      <c r="E6" s="167"/>
      <c r="F6" s="156"/>
      <c r="G6" s="156"/>
      <c r="H6" s="156"/>
      <c r="I6" s="36" t="s">
        <v>12</v>
      </c>
      <c r="J6" s="5">
        <f>D8+D9+D10+(SUM(D22:D38))+(SUM(D49:D63))</f>
        <v>147620</v>
      </c>
    </row>
    <row r="7" spans="1:10" ht="16.2" thickBot="1" x14ac:dyDescent="0.35">
      <c r="A7" s="17">
        <v>43631</v>
      </c>
      <c r="B7" s="18">
        <v>43641</v>
      </c>
      <c r="C7" s="19" t="s">
        <v>34</v>
      </c>
      <c r="D7" s="80">
        <v>3630</v>
      </c>
      <c r="E7" s="20" t="s">
        <v>33</v>
      </c>
      <c r="F7" s="25">
        <v>43636</v>
      </c>
      <c r="G7" s="25"/>
      <c r="H7" s="76">
        <v>1630</v>
      </c>
      <c r="I7" s="37" t="s">
        <v>13</v>
      </c>
      <c r="J7" s="5">
        <f>D7+(SUM(D13:D15))+(SUM(D17:D21))+D41+(SUM(D64:D75))+D76</f>
        <v>82280</v>
      </c>
    </row>
    <row r="8" spans="1:10" ht="16.2" thickBot="1" x14ac:dyDescent="0.35">
      <c r="A8" s="22">
        <v>43637</v>
      </c>
      <c r="B8" s="23">
        <v>43655</v>
      </c>
      <c r="C8" s="24" t="s">
        <v>35</v>
      </c>
      <c r="D8" s="35">
        <v>2420</v>
      </c>
      <c r="E8" s="20" t="s">
        <v>33</v>
      </c>
      <c r="F8" s="25">
        <v>43650</v>
      </c>
      <c r="G8" s="25" t="s">
        <v>75</v>
      </c>
      <c r="H8" s="76">
        <v>600</v>
      </c>
      <c r="I8" s="38" t="s">
        <v>14</v>
      </c>
      <c r="J8" s="5">
        <f>D39+D40</f>
        <v>4598</v>
      </c>
    </row>
    <row r="9" spans="1:10" ht="15.75" customHeight="1" thickBot="1" x14ac:dyDescent="0.35">
      <c r="A9" s="26">
        <v>43645</v>
      </c>
      <c r="B9" s="23">
        <v>43656</v>
      </c>
      <c r="C9" s="24" t="s">
        <v>36</v>
      </c>
      <c r="D9" s="35">
        <v>2420</v>
      </c>
      <c r="E9" s="20" t="s">
        <v>33</v>
      </c>
      <c r="F9" s="25">
        <v>43650</v>
      </c>
      <c r="G9" s="25" t="s">
        <v>75</v>
      </c>
      <c r="H9" s="76">
        <v>600</v>
      </c>
      <c r="J9" s="70">
        <f>SUM(J3:J8)</f>
        <v>263259.7</v>
      </c>
    </row>
    <row r="10" spans="1:10" ht="16.2" thickBot="1" x14ac:dyDescent="0.35">
      <c r="A10" s="27">
        <v>43644</v>
      </c>
      <c r="B10" s="23">
        <v>43654</v>
      </c>
      <c r="C10" s="24" t="s">
        <v>37</v>
      </c>
      <c r="D10" s="35">
        <v>3630</v>
      </c>
      <c r="E10" s="20" t="s">
        <v>33</v>
      </c>
      <c r="F10" s="25">
        <v>43649</v>
      </c>
      <c r="G10" s="25"/>
      <c r="H10" s="76">
        <v>1630</v>
      </c>
    </row>
    <row r="11" spans="1:10" ht="16.2" thickBot="1" x14ac:dyDescent="0.35">
      <c r="A11" s="17">
        <v>43630</v>
      </c>
      <c r="B11" s="23">
        <v>43647</v>
      </c>
      <c r="C11" s="24" t="s">
        <v>62</v>
      </c>
      <c r="D11" s="78">
        <v>2420</v>
      </c>
      <c r="E11" s="20" t="s">
        <v>38</v>
      </c>
      <c r="F11" s="25">
        <v>43643</v>
      </c>
      <c r="G11" s="25"/>
      <c r="H11" s="76">
        <v>600</v>
      </c>
    </row>
    <row r="12" spans="1:10" ht="16.2" thickBot="1" x14ac:dyDescent="0.35">
      <c r="A12" s="34">
        <v>43636</v>
      </c>
      <c r="B12" s="33">
        <v>43651</v>
      </c>
      <c r="C12" s="40" t="s">
        <v>63</v>
      </c>
      <c r="D12" s="86">
        <v>2420</v>
      </c>
      <c r="E12" s="30" t="s">
        <v>39</v>
      </c>
      <c r="F12" s="44">
        <v>43648</v>
      </c>
      <c r="G12" s="44"/>
      <c r="H12" s="132">
        <v>600</v>
      </c>
    </row>
    <row r="13" spans="1:10" ht="16.8" thickTop="1" thickBot="1" x14ac:dyDescent="0.35">
      <c r="A13" s="103">
        <v>43658</v>
      </c>
      <c r="B13" s="104">
        <v>43682</v>
      </c>
      <c r="C13" s="105" t="s">
        <v>64</v>
      </c>
      <c r="D13" s="106">
        <v>3630</v>
      </c>
      <c r="E13" s="107" t="s">
        <v>41</v>
      </c>
      <c r="F13" s="108">
        <v>43675</v>
      </c>
      <c r="G13" s="108" t="s">
        <v>42</v>
      </c>
      <c r="H13" s="76">
        <v>1630</v>
      </c>
    </row>
    <row r="14" spans="1:10" ht="16.2" thickBot="1" x14ac:dyDescent="0.35">
      <c r="A14" s="109">
        <v>43672</v>
      </c>
      <c r="B14" s="94">
        <v>43682</v>
      </c>
      <c r="C14" s="95" t="s">
        <v>65</v>
      </c>
      <c r="D14" s="101">
        <v>3630</v>
      </c>
      <c r="E14" s="100" t="s">
        <v>41</v>
      </c>
      <c r="F14" s="96">
        <v>43675</v>
      </c>
      <c r="G14" s="96" t="s">
        <v>42</v>
      </c>
      <c r="H14" s="76">
        <v>1630</v>
      </c>
    </row>
    <row r="15" spans="1:10" ht="16.2" thickBot="1" x14ac:dyDescent="0.35">
      <c r="A15" s="109">
        <v>43659</v>
      </c>
      <c r="B15" s="94">
        <v>43669</v>
      </c>
      <c r="C15" s="99" t="s">
        <v>66</v>
      </c>
      <c r="D15" s="101">
        <v>2420</v>
      </c>
      <c r="E15" s="100" t="s">
        <v>41</v>
      </c>
      <c r="F15" s="96">
        <v>43663</v>
      </c>
      <c r="G15" s="96"/>
      <c r="H15" s="76">
        <v>600</v>
      </c>
    </row>
    <row r="16" spans="1:10" ht="16.2" thickBot="1" x14ac:dyDescent="0.35">
      <c r="A16" s="109">
        <v>43638</v>
      </c>
      <c r="B16" s="94">
        <v>43660</v>
      </c>
      <c r="C16" s="95" t="s">
        <v>67</v>
      </c>
      <c r="D16" s="102">
        <v>1694</v>
      </c>
      <c r="E16" s="100" t="s">
        <v>41</v>
      </c>
      <c r="F16" s="96">
        <v>43654</v>
      </c>
      <c r="G16" s="96"/>
      <c r="H16" s="76">
        <v>600</v>
      </c>
    </row>
    <row r="17" spans="1:8" ht="16.2" thickBot="1" x14ac:dyDescent="0.35">
      <c r="A17" s="109">
        <v>43665</v>
      </c>
      <c r="B17" s="94">
        <v>43677</v>
      </c>
      <c r="C17" s="95" t="s">
        <v>43</v>
      </c>
      <c r="D17" s="98">
        <v>3630</v>
      </c>
      <c r="E17" s="93" t="s">
        <v>44</v>
      </c>
      <c r="F17" s="96">
        <v>43670</v>
      </c>
      <c r="G17" s="96" t="s">
        <v>45</v>
      </c>
      <c r="H17" s="76">
        <v>1630</v>
      </c>
    </row>
    <row r="18" spans="1:8" ht="16.2" thickBot="1" x14ac:dyDescent="0.35">
      <c r="A18" s="109">
        <v>43665</v>
      </c>
      <c r="B18" s="94">
        <v>43677</v>
      </c>
      <c r="C18" s="95" t="s">
        <v>46</v>
      </c>
      <c r="D18" s="98">
        <v>3630</v>
      </c>
      <c r="E18" s="93" t="s">
        <v>44</v>
      </c>
      <c r="F18" s="96">
        <v>43670</v>
      </c>
      <c r="G18" s="96" t="s">
        <v>45</v>
      </c>
      <c r="H18" s="76">
        <v>1630</v>
      </c>
    </row>
    <row r="19" spans="1:8" ht="16.2" thickBot="1" x14ac:dyDescent="0.35">
      <c r="A19" s="109">
        <v>43665</v>
      </c>
      <c r="B19" s="94">
        <v>43677</v>
      </c>
      <c r="C19" s="95" t="s">
        <v>47</v>
      </c>
      <c r="D19" s="98">
        <v>3630</v>
      </c>
      <c r="E19" s="93" t="s">
        <v>44</v>
      </c>
      <c r="F19" s="96">
        <v>43670</v>
      </c>
      <c r="G19" s="96" t="s">
        <v>45</v>
      </c>
      <c r="H19" s="76">
        <v>1630</v>
      </c>
    </row>
    <row r="20" spans="1:8" ht="16.2" thickBot="1" x14ac:dyDescent="0.35">
      <c r="A20" s="109">
        <v>43667</v>
      </c>
      <c r="B20" s="94">
        <v>43677</v>
      </c>
      <c r="C20" s="95" t="s">
        <v>48</v>
      </c>
      <c r="D20" s="98">
        <v>3630</v>
      </c>
      <c r="E20" s="93" t="s">
        <v>44</v>
      </c>
      <c r="F20" s="96">
        <v>43670</v>
      </c>
      <c r="G20" s="96" t="s">
        <v>45</v>
      </c>
      <c r="H20" s="76">
        <v>1630</v>
      </c>
    </row>
    <row r="21" spans="1:8" ht="16.2" thickBot="1" x14ac:dyDescent="0.35">
      <c r="A21" s="109">
        <v>43667</v>
      </c>
      <c r="B21" s="94">
        <v>43677</v>
      </c>
      <c r="C21" s="95" t="s">
        <v>49</v>
      </c>
      <c r="D21" s="98">
        <v>3630</v>
      </c>
      <c r="E21" s="93" t="s">
        <v>44</v>
      </c>
      <c r="F21" s="96">
        <v>43670</v>
      </c>
      <c r="G21" s="96" t="s">
        <v>45</v>
      </c>
      <c r="H21" s="76">
        <v>1630</v>
      </c>
    </row>
    <row r="22" spans="1:8" ht="16.2" thickBot="1" x14ac:dyDescent="0.35">
      <c r="A22" s="109">
        <v>43652</v>
      </c>
      <c r="B22" s="94">
        <v>43684</v>
      </c>
      <c r="C22" s="95" t="s">
        <v>50</v>
      </c>
      <c r="D22" s="97">
        <v>3630</v>
      </c>
      <c r="E22" s="93" t="s">
        <v>44</v>
      </c>
      <c r="F22" s="96">
        <v>43678</v>
      </c>
      <c r="G22" s="96" t="s">
        <v>51</v>
      </c>
      <c r="H22" s="76">
        <v>1630</v>
      </c>
    </row>
    <row r="23" spans="1:8" ht="16.2" thickBot="1" x14ac:dyDescent="0.35">
      <c r="A23" s="109">
        <v>43659</v>
      </c>
      <c r="B23" s="94">
        <v>43684</v>
      </c>
      <c r="C23" s="95" t="s">
        <v>52</v>
      </c>
      <c r="D23" s="97">
        <v>3630</v>
      </c>
      <c r="E23" s="93" t="s">
        <v>44</v>
      </c>
      <c r="F23" s="96">
        <v>43678</v>
      </c>
      <c r="G23" s="96" t="s">
        <v>51</v>
      </c>
      <c r="H23" s="76">
        <v>1630</v>
      </c>
    </row>
    <row r="24" spans="1:8" ht="16.2" thickBot="1" x14ac:dyDescent="0.35">
      <c r="A24" s="109">
        <v>43666</v>
      </c>
      <c r="B24" s="94">
        <v>43684</v>
      </c>
      <c r="C24" s="95" t="s">
        <v>53</v>
      </c>
      <c r="D24" s="97">
        <v>3630</v>
      </c>
      <c r="E24" s="93" t="s">
        <v>44</v>
      </c>
      <c r="F24" s="96">
        <v>43678</v>
      </c>
      <c r="G24" s="96" t="s">
        <v>51</v>
      </c>
      <c r="H24" s="76">
        <v>1630</v>
      </c>
    </row>
    <row r="25" spans="1:8" ht="16.2" thickBot="1" x14ac:dyDescent="0.35">
      <c r="A25" s="109">
        <v>43666</v>
      </c>
      <c r="B25" s="94">
        <v>43684</v>
      </c>
      <c r="C25" s="95" t="s">
        <v>54</v>
      </c>
      <c r="D25" s="97">
        <v>3630</v>
      </c>
      <c r="E25" s="93" t="s">
        <v>44</v>
      </c>
      <c r="F25" s="96">
        <v>43678</v>
      </c>
      <c r="G25" s="96" t="s">
        <v>51</v>
      </c>
      <c r="H25" s="76">
        <v>1630</v>
      </c>
    </row>
    <row r="26" spans="1:8" ht="16.2" thickBot="1" x14ac:dyDescent="0.35">
      <c r="A26" s="109">
        <v>43666</v>
      </c>
      <c r="B26" s="94">
        <v>43684</v>
      </c>
      <c r="C26" s="95" t="s">
        <v>55</v>
      </c>
      <c r="D26" s="97">
        <v>3630</v>
      </c>
      <c r="E26" s="93" t="s">
        <v>44</v>
      </c>
      <c r="F26" s="96">
        <v>43678</v>
      </c>
      <c r="G26" s="96" t="s">
        <v>51</v>
      </c>
      <c r="H26" s="76">
        <v>1630</v>
      </c>
    </row>
    <row r="27" spans="1:8" ht="16.2" thickBot="1" x14ac:dyDescent="0.35">
      <c r="A27" s="109">
        <v>43665</v>
      </c>
      <c r="B27" s="94">
        <v>43684</v>
      </c>
      <c r="C27" s="95" t="s">
        <v>56</v>
      </c>
      <c r="D27" s="97">
        <v>3630</v>
      </c>
      <c r="E27" s="93" t="s">
        <v>44</v>
      </c>
      <c r="F27" s="96">
        <v>43678</v>
      </c>
      <c r="G27" s="96" t="s">
        <v>51</v>
      </c>
      <c r="H27" s="76">
        <v>1630</v>
      </c>
    </row>
    <row r="28" spans="1:8" ht="16.2" thickBot="1" x14ac:dyDescent="0.35">
      <c r="A28" s="109">
        <v>43665</v>
      </c>
      <c r="B28" s="94">
        <v>43684</v>
      </c>
      <c r="C28" s="95" t="s">
        <v>57</v>
      </c>
      <c r="D28" s="97">
        <v>3630</v>
      </c>
      <c r="E28" s="93" t="s">
        <v>44</v>
      </c>
      <c r="F28" s="96">
        <v>43678</v>
      </c>
      <c r="G28" s="96" t="s">
        <v>51</v>
      </c>
      <c r="H28" s="76">
        <v>1630</v>
      </c>
    </row>
    <row r="29" spans="1:8" ht="16.2" thickBot="1" x14ac:dyDescent="0.35">
      <c r="A29" s="109">
        <v>43667</v>
      </c>
      <c r="B29" s="94">
        <v>43684</v>
      </c>
      <c r="C29" s="95" t="s">
        <v>58</v>
      </c>
      <c r="D29" s="97">
        <v>3630</v>
      </c>
      <c r="E29" s="93" t="s">
        <v>44</v>
      </c>
      <c r="F29" s="96">
        <v>43678</v>
      </c>
      <c r="G29" s="96" t="s">
        <v>51</v>
      </c>
      <c r="H29" s="76">
        <v>1630</v>
      </c>
    </row>
    <row r="30" spans="1:8" ht="16.2" thickBot="1" x14ac:dyDescent="0.35">
      <c r="A30" s="109">
        <v>43672</v>
      </c>
      <c r="B30" s="94">
        <v>43684</v>
      </c>
      <c r="C30" s="95" t="s">
        <v>59</v>
      </c>
      <c r="D30" s="97">
        <v>3630</v>
      </c>
      <c r="E30" s="93" t="s">
        <v>44</v>
      </c>
      <c r="F30" s="96">
        <v>43678</v>
      </c>
      <c r="G30" s="96" t="s">
        <v>51</v>
      </c>
      <c r="H30" s="76">
        <v>1630</v>
      </c>
    </row>
    <row r="31" spans="1:8" ht="16.2" thickBot="1" x14ac:dyDescent="0.35">
      <c r="A31" s="109">
        <v>43674</v>
      </c>
      <c r="B31" s="94">
        <v>43684</v>
      </c>
      <c r="C31" s="95" t="s">
        <v>60</v>
      </c>
      <c r="D31" s="97">
        <v>3630</v>
      </c>
      <c r="E31" s="93" t="s">
        <v>44</v>
      </c>
      <c r="F31" s="96">
        <v>43678</v>
      </c>
      <c r="G31" s="96" t="s">
        <v>51</v>
      </c>
      <c r="H31" s="76">
        <v>1630</v>
      </c>
    </row>
    <row r="32" spans="1:8" ht="16.2" thickBot="1" x14ac:dyDescent="0.35">
      <c r="A32" s="109">
        <v>43658</v>
      </c>
      <c r="B32" s="94">
        <v>43668</v>
      </c>
      <c r="C32" s="95" t="s">
        <v>61</v>
      </c>
      <c r="D32" s="97">
        <v>3630</v>
      </c>
      <c r="E32" s="93" t="s">
        <v>44</v>
      </c>
      <c r="F32" s="96">
        <v>43663</v>
      </c>
      <c r="G32" s="96"/>
      <c r="H32" s="76">
        <v>1630</v>
      </c>
    </row>
    <row r="33" spans="1:8" ht="16.2" thickBot="1" x14ac:dyDescent="0.35">
      <c r="A33" s="22">
        <v>43665</v>
      </c>
      <c r="B33" s="23">
        <v>43676</v>
      </c>
      <c r="C33" s="24" t="s">
        <v>68</v>
      </c>
      <c r="D33" s="114">
        <v>2420</v>
      </c>
      <c r="E33" s="20" t="s">
        <v>79</v>
      </c>
      <c r="F33" s="25">
        <v>43670</v>
      </c>
      <c r="G33" s="25" t="s">
        <v>80</v>
      </c>
      <c r="H33" s="76">
        <v>600</v>
      </c>
    </row>
    <row r="34" spans="1:8" ht="16.2" thickBot="1" x14ac:dyDescent="0.35">
      <c r="A34" s="22">
        <v>43666</v>
      </c>
      <c r="B34" s="23">
        <v>43676</v>
      </c>
      <c r="C34" s="24" t="s">
        <v>69</v>
      </c>
      <c r="D34" s="114">
        <v>2420</v>
      </c>
      <c r="E34" s="20" t="s">
        <v>79</v>
      </c>
      <c r="F34" s="25">
        <v>43670</v>
      </c>
      <c r="G34" s="25" t="s">
        <v>80</v>
      </c>
      <c r="H34" s="76">
        <v>600</v>
      </c>
    </row>
    <row r="35" spans="1:8" ht="16.2" thickBot="1" x14ac:dyDescent="0.35">
      <c r="A35" s="115">
        <v>43651</v>
      </c>
      <c r="B35" s="111">
        <v>43661</v>
      </c>
      <c r="C35" s="112" t="s">
        <v>70</v>
      </c>
      <c r="D35" s="114">
        <v>8470</v>
      </c>
      <c r="E35" s="110" t="s">
        <v>44</v>
      </c>
      <c r="F35" s="113">
        <v>43656</v>
      </c>
      <c r="G35" s="113"/>
      <c r="H35" s="76">
        <v>6470</v>
      </c>
    </row>
    <row r="36" spans="1:8" ht="16.2" thickBot="1" x14ac:dyDescent="0.35">
      <c r="A36" s="115">
        <v>43666</v>
      </c>
      <c r="B36" s="111">
        <v>43676</v>
      </c>
      <c r="C36" s="112" t="s">
        <v>71</v>
      </c>
      <c r="D36" s="114">
        <v>3630</v>
      </c>
      <c r="E36" s="110" t="s">
        <v>44</v>
      </c>
      <c r="F36" s="113">
        <v>43670</v>
      </c>
      <c r="G36" s="113"/>
      <c r="H36" s="76">
        <v>1630</v>
      </c>
    </row>
    <row r="37" spans="1:8" ht="16.2" thickBot="1" x14ac:dyDescent="0.35">
      <c r="A37" s="115">
        <v>43647</v>
      </c>
      <c r="B37" s="111">
        <v>43676</v>
      </c>
      <c r="C37" s="112" t="s">
        <v>72</v>
      </c>
      <c r="D37" s="114">
        <v>8470</v>
      </c>
      <c r="E37" s="110" t="s">
        <v>44</v>
      </c>
      <c r="F37" s="113">
        <v>43670</v>
      </c>
      <c r="G37" s="113" t="s">
        <v>73</v>
      </c>
      <c r="H37" s="76">
        <v>6470</v>
      </c>
    </row>
    <row r="38" spans="1:8" ht="16.2" thickBot="1" x14ac:dyDescent="0.35">
      <c r="A38" s="116">
        <v>43666</v>
      </c>
      <c r="B38" s="117">
        <v>43676</v>
      </c>
      <c r="C38" s="118" t="s">
        <v>74</v>
      </c>
      <c r="D38" s="119">
        <v>8470</v>
      </c>
      <c r="E38" s="120" t="s">
        <v>44</v>
      </c>
      <c r="F38" s="121">
        <v>43670</v>
      </c>
      <c r="G38" s="121" t="s">
        <v>73</v>
      </c>
      <c r="H38" s="132">
        <v>6470</v>
      </c>
    </row>
    <row r="39" spans="1:8" ht="16.8" thickTop="1" thickBot="1" x14ac:dyDescent="0.35">
      <c r="A39" s="22">
        <v>43644</v>
      </c>
      <c r="B39" s="23">
        <v>43667</v>
      </c>
      <c r="C39" s="24" t="s">
        <v>82</v>
      </c>
      <c r="D39" s="39">
        <v>2178</v>
      </c>
      <c r="E39" s="63" t="s">
        <v>83</v>
      </c>
      <c r="F39" s="84">
        <v>43661</v>
      </c>
      <c r="G39" s="84"/>
      <c r="H39" s="85">
        <v>600</v>
      </c>
    </row>
    <row r="40" spans="1:8" ht="16.2" thickBot="1" x14ac:dyDescent="0.35">
      <c r="A40" s="22">
        <v>43658</v>
      </c>
      <c r="B40" s="23">
        <v>43668</v>
      </c>
      <c r="C40" s="24" t="s">
        <v>84</v>
      </c>
      <c r="D40" s="39">
        <v>2420</v>
      </c>
      <c r="E40" s="63" t="s">
        <v>85</v>
      </c>
      <c r="F40" s="25">
        <v>43663</v>
      </c>
      <c r="G40" s="25"/>
      <c r="H40" s="76">
        <v>600</v>
      </c>
    </row>
    <row r="41" spans="1:8" ht="16.2" thickBot="1" x14ac:dyDescent="0.35">
      <c r="A41" s="22">
        <v>43673</v>
      </c>
      <c r="B41" s="23">
        <v>43685</v>
      </c>
      <c r="C41" s="24" t="s">
        <v>86</v>
      </c>
      <c r="D41" s="73">
        <v>3630</v>
      </c>
      <c r="E41" s="20" t="s">
        <v>87</v>
      </c>
      <c r="F41" s="25">
        <v>43682</v>
      </c>
      <c r="G41" s="25"/>
      <c r="H41" s="76">
        <v>1630</v>
      </c>
    </row>
    <row r="42" spans="1:8" ht="16.2" thickBot="1" x14ac:dyDescent="0.35">
      <c r="A42" s="22">
        <v>43672</v>
      </c>
      <c r="B42" s="23">
        <v>43691</v>
      </c>
      <c r="C42" s="24" t="s">
        <v>88</v>
      </c>
      <c r="D42" s="122">
        <v>1439.9</v>
      </c>
      <c r="E42" s="20" t="s">
        <v>87</v>
      </c>
      <c r="F42" s="25">
        <v>43685</v>
      </c>
      <c r="G42" s="74" t="s">
        <v>89</v>
      </c>
      <c r="H42" s="76">
        <v>600</v>
      </c>
    </row>
    <row r="43" spans="1:8" s="69" customFormat="1" ht="16.2" thickBot="1" x14ac:dyDescent="0.35">
      <c r="A43" s="64">
        <v>43673</v>
      </c>
      <c r="B43" s="65">
        <v>43691</v>
      </c>
      <c r="C43" s="66" t="s">
        <v>90</v>
      </c>
      <c r="D43" s="123">
        <v>1439.9</v>
      </c>
      <c r="E43" s="67" t="s">
        <v>87</v>
      </c>
      <c r="F43" s="113">
        <v>43685</v>
      </c>
      <c r="G43" s="68" t="s">
        <v>89</v>
      </c>
      <c r="H43" s="76">
        <v>600</v>
      </c>
    </row>
    <row r="44" spans="1:8" s="69" customFormat="1" ht="16.2" thickBot="1" x14ac:dyDescent="0.35">
      <c r="A44" s="64">
        <v>43673</v>
      </c>
      <c r="B44" s="65">
        <v>43691</v>
      </c>
      <c r="C44" s="66" t="s">
        <v>91</v>
      </c>
      <c r="D44" s="123">
        <v>1439.9</v>
      </c>
      <c r="E44" s="67" t="s">
        <v>87</v>
      </c>
      <c r="F44" s="113">
        <v>43685</v>
      </c>
      <c r="G44" s="68" t="s">
        <v>89</v>
      </c>
      <c r="H44" s="76">
        <v>600</v>
      </c>
    </row>
    <row r="45" spans="1:8" s="69" customFormat="1" ht="16.2" thickBot="1" x14ac:dyDescent="0.35">
      <c r="A45" s="22">
        <v>43651</v>
      </c>
      <c r="B45" s="65">
        <v>43691</v>
      </c>
      <c r="C45" s="66" t="s">
        <v>92</v>
      </c>
      <c r="D45" s="123">
        <v>1439.9</v>
      </c>
      <c r="E45" s="67" t="s">
        <v>87</v>
      </c>
      <c r="F45" s="113">
        <v>43685</v>
      </c>
      <c r="G45" s="68" t="s">
        <v>89</v>
      </c>
      <c r="H45" s="76">
        <v>600</v>
      </c>
    </row>
    <row r="46" spans="1:8" s="69" customFormat="1" ht="16.2" thickBot="1" x14ac:dyDescent="0.35">
      <c r="A46" s="22">
        <v>43666</v>
      </c>
      <c r="B46" s="65">
        <v>43691</v>
      </c>
      <c r="C46" s="66" t="s">
        <v>93</v>
      </c>
      <c r="D46" s="123">
        <v>1439.9</v>
      </c>
      <c r="E46" s="67" t="s">
        <v>87</v>
      </c>
      <c r="F46" s="113">
        <v>43685</v>
      </c>
      <c r="G46" s="68" t="s">
        <v>89</v>
      </c>
      <c r="H46" s="76">
        <v>600</v>
      </c>
    </row>
    <row r="47" spans="1:8" s="69" customFormat="1" ht="16.2" thickBot="1" x14ac:dyDescent="0.35">
      <c r="A47" s="22">
        <v>43666</v>
      </c>
      <c r="B47" s="65">
        <v>43691</v>
      </c>
      <c r="C47" s="66" t="s">
        <v>94</v>
      </c>
      <c r="D47" s="123">
        <v>1439.9</v>
      </c>
      <c r="E47" s="67" t="s">
        <v>87</v>
      </c>
      <c r="F47" s="113">
        <v>43685</v>
      </c>
      <c r="G47" s="68" t="s">
        <v>89</v>
      </c>
      <c r="H47" s="76">
        <v>600</v>
      </c>
    </row>
    <row r="48" spans="1:8" s="133" customFormat="1" ht="16.2" thickBot="1" x14ac:dyDescent="0.35">
      <c r="A48" s="126">
        <v>43665</v>
      </c>
      <c r="B48" s="127">
        <v>43691</v>
      </c>
      <c r="C48" s="128" t="s">
        <v>95</v>
      </c>
      <c r="D48" s="129">
        <v>1439.9</v>
      </c>
      <c r="E48" s="130" t="s">
        <v>87</v>
      </c>
      <c r="F48" s="121">
        <v>43685</v>
      </c>
      <c r="G48" s="131" t="s">
        <v>89</v>
      </c>
      <c r="H48" s="132">
        <v>600</v>
      </c>
    </row>
    <row r="49" spans="1:10" ht="16.8" thickTop="1" thickBot="1" x14ac:dyDescent="0.35">
      <c r="A49" s="22">
        <v>43694</v>
      </c>
      <c r="B49" s="23">
        <v>43704</v>
      </c>
      <c r="C49" s="24" t="s">
        <v>99</v>
      </c>
      <c r="D49" s="114">
        <v>2420</v>
      </c>
      <c r="E49" s="124" t="s">
        <v>100</v>
      </c>
      <c r="F49" s="84">
        <v>43699</v>
      </c>
      <c r="G49" s="84"/>
      <c r="H49" s="85">
        <v>600</v>
      </c>
    </row>
    <row r="50" spans="1:10" ht="16.2" thickBot="1" x14ac:dyDescent="0.35">
      <c r="A50" s="22">
        <v>43679</v>
      </c>
      <c r="B50" s="23">
        <v>43689</v>
      </c>
      <c r="C50" s="24" t="s">
        <v>101</v>
      </c>
      <c r="D50" s="114">
        <v>2420</v>
      </c>
      <c r="E50" s="20" t="s">
        <v>100</v>
      </c>
      <c r="F50" s="25">
        <v>43684</v>
      </c>
      <c r="G50" s="25"/>
      <c r="H50" s="76">
        <v>600</v>
      </c>
    </row>
    <row r="51" spans="1:10" ht="16.2" thickBot="1" x14ac:dyDescent="0.35">
      <c r="A51" s="22">
        <v>43680</v>
      </c>
      <c r="B51" s="23">
        <v>43718</v>
      </c>
      <c r="C51" s="24" t="s">
        <v>102</v>
      </c>
      <c r="D51" s="114">
        <v>3630</v>
      </c>
      <c r="E51" s="20" t="s">
        <v>100</v>
      </c>
      <c r="F51" s="25">
        <v>43712</v>
      </c>
      <c r="G51" s="25" t="s">
        <v>103</v>
      </c>
      <c r="H51" s="79">
        <v>1630</v>
      </c>
      <c r="I51" s="62"/>
    </row>
    <row r="52" spans="1:10" ht="16.2" thickBot="1" x14ac:dyDescent="0.35">
      <c r="A52" s="22">
        <v>43687</v>
      </c>
      <c r="B52" s="111">
        <v>43718</v>
      </c>
      <c r="C52" s="112" t="s">
        <v>104</v>
      </c>
      <c r="D52" s="114">
        <v>3630</v>
      </c>
      <c r="E52" s="110" t="s">
        <v>100</v>
      </c>
      <c r="F52" s="113">
        <v>43712</v>
      </c>
      <c r="G52" s="113" t="s">
        <v>103</v>
      </c>
      <c r="H52" s="79">
        <v>1630</v>
      </c>
      <c r="I52" s="62"/>
    </row>
    <row r="53" spans="1:10" ht="16.2" thickBot="1" x14ac:dyDescent="0.35">
      <c r="A53" s="22">
        <v>43693</v>
      </c>
      <c r="B53" s="111">
        <v>43718</v>
      </c>
      <c r="C53" s="112" t="s">
        <v>105</v>
      </c>
      <c r="D53" s="114">
        <v>3630</v>
      </c>
      <c r="E53" s="110" t="s">
        <v>100</v>
      </c>
      <c r="F53" s="113">
        <v>43712</v>
      </c>
      <c r="G53" s="113" t="s">
        <v>103</v>
      </c>
      <c r="H53" s="79">
        <v>1630</v>
      </c>
      <c r="I53" s="62"/>
    </row>
    <row r="54" spans="1:10" ht="16.2" thickBot="1" x14ac:dyDescent="0.35">
      <c r="A54" s="22">
        <v>43701</v>
      </c>
      <c r="B54" s="111">
        <v>43718</v>
      </c>
      <c r="C54" s="112" t="s">
        <v>106</v>
      </c>
      <c r="D54" s="114">
        <v>3630</v>
      </c>
      <c r="E54" s="110" t="s">
        <v>100</v>
      </c>
      <c r="F54" s="113">
        <v>43712</v>
      </c>
      <c r="G54" s="113" t="s">
        <v>103</v>
      </c>
      <c r="H54" s="77">
        <v>3630</v>
      </c>
      <c r="I54" s="62" t="s">
        <v>137</v>
      </c>
    </row>
    <row r="55" spans="1:10" ht="16.2" thickBot="1" x14ac:dyDescent="0.35">
      <c r="A55" s="22">
        <v>43701</v>
      </c>
      <c r="B55" s="111">
        <v>43718</v>
      </c>
      <c r="C55" s="112" t="s">
        <v>107</v>
      </c>
      <c r="D55" s="114">
        <v>3630</v>
      </c>
      <c r="E55" s="110" t="s">
        <v>100</v>
      </c>
      <c r="F55" s="113">
        <v>43712</v>
      </c>
      <c r="G55" s="113" t="s">
        <v>103</v>
      </c>
      <c r="H55" s="79">
        <v>1630</v>
      </c>
      <c r="I55" s="62"/>
    </row>
    <row r="56" spans="1:10" ht="16.2" thickBot="1" x14ac:dyDescent="0.35">
      <c r="A56" s="22">
        <v>43693</v>
      </c>
      <c r="B56" s="111">
        <v>43718</v>
      </c>
      <c r="C56" s="112" t="s">
        <v>108</v>
      </c>
      <c r="D56" s="114">
        <v>3630</v>
      </c>
      <c r="E56" s="110" t="s">
        <v>100</v>
      </c>
      <c r="F56" s="113">
        <v>43712</v>
      </c>
      <c r="G56" s="113" t="s">
        <v>103</v>
      </c>
      <c r="H56" s="79">
        <v>1630</v>
      </c>
      <c r="I56" s="62"/>
      <c r="J56" s="125"/>
    </row>
    <row r="57" spans="1:10" ht="16.2" thickBot="1" x14ac:dyDescent="0.35">
      <c r="A57" s="22">
        <v>43708</v>
      </c>
      <c r="B57" s="111">
        <v>43718</v>
      </c>
      <c r="C57" s="112" t="s">
        <v>109</v>
      </c>
      <c r="D57" s="114">
        <v>3630</v>
      </c>
      <c r="E57" s="110" t="s">
        <v>100</v>
      </c>
      <c r="F57" s="113">
        <v>43712</v>
      </c>
      <c r="G57" s="113" t="s">
        <v>103</v>
      </c>
      <c r="H57" s="79">
        <v>1630</v>
      </c>
      <c r="I57" s="62"/>
    </row>
    <row r="58" spans="1:10" ht="16.2" thickBot="1" x14ac:dyDescent="0.35">
      <c r="A58" s="22">
        <v>43679</v>
      </c>
      <c r="B58" s="23">
        <v>43689</v>
      </c>
      <c r="C58" s="24" t="s">
        <v>110</v>
      </c>
      <c r="D58" s="35">
        <v>3630</v>
      </c>
      <c r="E58" s="20" t="s">
        <v>100</v>
      </c>
      <c r="F58" s="68">
        <v>43684</v>
      </c>
      <c r="G58" s="68"/>
      <c r="H58" s="76">
        <v>1630</v>
      </c>
    </row>
    <row r="59" spans="1:10" ht="16.2" thickBot="1" x14ac:dyDescent="0.35">
      <c r="A59" s="22">
        <v>43679</v>
      </c>
      <c r="B59" s="111">
        <v>43689</v>
      </c>
      <c r="C59" s="112" t="s">
        <v>111</v>
      </c>
      <c r="D59" s="114">
        <v>2420</v>
      </c>
      <c r="E59" s="110" t="s">
        <v>100</v>
      </c>
      <c r="F59" s="68">
        <v>43684</v>
      </c>
      <c r="G59" s="68"/>
      <c r="H59" s="77">
        <v>2420</v>
      </c>
      <c r="I59" t="s">
        <v>127</v>
      </c>
    </row>
    <row r="60" spans="1:10" ht="16.2" thickBot="1" x14ac:dyDescent="0.35">
      <c r="A60" s="22">
        <v>43693</v>
      </c>
      <c r="B60" s="111">
        <v>43703</v>
      </c>
      <c r="C60" s="112" t="s">
        <v>112</v>
      </c>
      <c r="D60" s="114">
        <v>3630</v>
      </c>
      <c r="E60" s="110" t="s">
        <v>100</v>
      </c>
      <c r="F60" s="113">
        <v>43697</v>
      </c>
      <c r="G60" s="113"/>
      <c r="H60" s="79">
        <v>1630</v>
      </c>
      <c r="I60" s="62"/>
    </row>
    <row r="61" spans="1:10" ht="16.2" thickBot="1" x14ac:dyDescent="0.35">
      <c r="A61" s="22">
        <v>43700</v>
      </c>
      <c r="B61" s="23">
        <v>43710</v>
      </c>
      <c r="C61" s="24" t="s">
        <v>113</v>
      </c>
      <c r="D61" s="114">
        <v>8470</v>
      </c>
      <c r="E61" s="20" t="s">
        <v>100</v>
      </c>
      <c r="F61" s="25">
        <v>43704</v>
      </c>
      <c r="G61" s="25" t="s">
        <v>114</v>
      </c>
      <c r="H61" s="77">
        <v>8470</v>
      </c>
      <c r="I61" t="s">
        <v>129</v>
      </c>
    </row>
    <row r="62" spans="1:10" ht="16.2" thickBot="1" x14ac:dyDescent="0.35">
      <c r="A62" s="22">
        <v>43681</v>
      </c>
      <c r="B62" s="111">
        <v>43710</v>
      </c>
      <c r="C62" s="112" t="s">
        <v>115</v>
      </c>
      <c r="D62" s="114">
        <v>8470</v>
      </c>
      <c r="E62" s="110" t="s">
        <v>100</v>
      </c>
      <c r="F62" s="113">
        <v>43704</v>
      </c>
      <c r="G62" s="113" t="s">
        <v>114</v>
      </c>
      <c r="H62" s="76">
        <v>6470</v>
      </c>
    </row>
    <row r="63" spans="1:10" ht="16.2" thickBot="1" x14ac:dyDescent="0.35">
      <c r="A63" s="22">
        <v>43680</v>
      </c>
      <c r="B63" s="111">
        <v>43710</v>
      </c>
      <c r="C63" s="112" t="s">
        <v>116</v>
      </c>
      <c r="D63" s="114">
        <v>8470</v>
      </c>
      <c r="E63" s="110" t="s">
        <v>100</v>
      </c>
      <c r="F63" s="113">
        <v>43704</v>
      </c>
      <c r="G63" s="113" t="s">
        <v>114</v>
      </c>
      <c r="H63" s="76">
        <v>6470</v>
      </c>
    </row>
    <row r="64" spans="1:10" ht="16.2" thickBot="1" x14ac:dyDescent="0.35">
      <c r="A64" s="22">
        <v>43681</v>
      </c>
      <c r="B64" s="23">
        <v>43718</v>
      </c>
      <c r="C64" s="24" t="s">
        <v>117</v>
      </c>
      <c r="D64" s="98">
        <v>3630</v>
      </c>
      <c r="E64" s="20" t="s">
        <v>100</v>
      </c>
      <c r="F64" s="25">
        <v>43712</v>
      </c>
      <c r="G64" s="25" t="s">
        <v>118</v>
      </c>
      <c r="H64" s="76">
        <v>1630</v>
      </c>
    </row>
    <row r="65" spans="1:9" ht="16.2" thickBot="1" x14ac:dyDescent="0.35">
      <c r="A65" s="22">
        <v>43686</v>
      </c>
      <c r="B65" s="111">
        <v>43718</v>
      </c>
      <c r="C65" s="112" t="s">
        <v>119</v>
      </c>
      <c r="D65" s="98">
        <v>3630</v>
      </c>
      <c r="E65" s="110" t="s">
        <v>100</v>
      </c>
      <c r="F65" s="113">
        <v>43712</v>
      </c>
      <c r="G65" s="113" t="s">
        <v>118</v>
      </c>
      <c r="H65" s="76">
        <v>1630</v>
      </c>
    </row>
    <row r="66" spans="1:9" ht="16.2" thickBot="1" x14ac:dyDescent="0.35">
      <c r="A66" s="22">
        <v>43694</v>
      </c>
      <c r="B66" s="111">
        <v>43718</v>
      </c>
      <c r="C66" s="112" t="s">
        <v>120</v>
      </c>
      <c r="D66" s="98">
        <v>3630</v>
      </c>
      <c r="E66" s="110" t="s">
        <v>100</v>
      </c>
      <c r="F66" s="113">
        <v>43712</v>
      </c>
      <c r="G66" s="113" t="s">
        <v>118</v>
      </c>
      <c r="H66" s="76">
        <v>1630</v>
      </c>
    </row>
    <row r="67" spans="1:9" ht="16.2" thickBot="1" x14ac:dyDescent="0.35">
      <c r="A67" s="22">
        <v>43700</v>
      </c>
      <c r="B67" s="111">
        <v>43718</v>
      </c>
      <c r="C67" s="112" t="s">
        <v>121</v>
      </c>
      <c r="D67" s="98">
        <v>3630</v>
      </c>
      <c r="E67" s="110" t="s">
        <v>100</v>
      </c>
      <c r="F67" s="113">
        <v>43712</v>
      </c>
      <c r="G67" s="113" t="s">
        <v>118</v>
      </c>
      <c r="H67" s="76">
        <v>1630</v>
      </c>
    </row>
    <row r="68" spans="1:9" ht="16.2" thickBot="1" x14ac:dyDescent="0.35">
      <c r="A68" s="22">
        <v>43708</v>
      </c>
      <c r="B68" s="111">
        <v>43718</v>
      </c>
      <c r="C68" s="112" t="s">
        <v>122</v>
      </c>
      <c r="D68" s="98">
        <v>3630</v>
      </c>
      <c r="E68" s="110" t="s">
        <v>100</v>
      </c>
      <c r="F68" s="113">
        <v>43712</v>
      </c>
      <c r="G68" s="113" t="s">
        <v>118</v>
      </c>
      <c r="H68" s="76">
        <v>1630</v>
      </c>
    </row>
    <row r="69" spans="1:9" ht="16.2" thickBot="1" x14ac:dyDescent="0.35">
      <c r="A69" s="22">
        <v>43680</v>
      </c>
      <c r="B69" s="23">
        <v>43717</v>
      </c>
      <c r="C69" s="24" t="s">
        <v>123</v>
      </c>
      <c r="D69" s="98">
        <v>3630</v>
      </c>
      <c r="E69" s="20" t="s">
        <v>100</v>
      </c>
      <c r="F69" s="25">
        <v>43711</v>
      </c>
      <c r="G69" s="25" t="s">
        <v>124</v>
      </c>
      <c r="H69" s="76">
        <v>1630</v>
      </c>
    </row>
    <row r="70" spans="1:9" ht="16.2" thickBot="1" x14ac:dyDescent="0.35">
      <c r="A70" s="22">
        <v>43707</v>
      </c>
      <c r="B70" s="111">
        <v>43717</v>
      </c>
      <c r="C70" s="112" t="s">
        <v>125</v>
      </c>
      <c r="D70" s="98">
        <v>3630</v>
      </c>
      <c r="E70" s="110" t="s">
        <v>100</v>
      </c>
      <c r="F70" s="113">
        <v>43711</v>
      </c>
      <c r="G70" s="113" t="s">
        <v>124</v>
      </c>
      <c r="H70" s="77">
        <v>3630</v>
      </c>
      <c r="I70" t="s">
        <v>128</v>
      </c>
    </row>
    <row r="71" spans="1:9" ht="15.6" customHeight="1" thickBot="1" x14ac:dyDescent="0.35">
      <c r="A71" s="22">
        <v>43694</v>
      </c>
      <c r="B71" s="23">
        <v>43704</v>
      </c>
      <c r="C71" s="66" t="s">
        <v>126</v>
      </c>
      <c r="D71" s="98">
        <v>3630</v>
      </c>
      <c r="E71" s="20" t="s">
        <v>100</v>
      </c>
      <c r="F71" s="25">
        <v>43697</v>
      </c>
      <c r="G71" s="25"/>
      <c r="H71" s="77">
        <v>3630</v>
      </c>
      <c r="I71" s="69" t="s">
        <v>130</v>
      </c>
    </row>
    <row r="72" spans="1:9" ht="16.2" thickBot="1" x14ac:dyDescent="0.35">
      <c r="A72" s="22">
        <v>43700</v>
      </c>
      <c r="B72" s="23">
        <v>43710</v>
      </c>
      <c r="C72" s="66" t="s">
        <v>131</v>
      </c>
      <c r="D72" s="98">
        <v>3630</v>
      </c>
      <c r="E72" s="20" t="s">
        <v>100</v>
      </c>
      <c r="F72" s="25">
        <v>43704</v>
      </c>
      <c r="G72" s="25"/>
      <c r="H72" s="76">
        <v>1630</v>
      </c>
    </row>
    <row r="73" spans="1:9" ht="16.2" thickBot="1" x14ac:dyDescent="0.35">
      <c r="A73" s="22">
        <v>43679</v>
      </c>
      <c r="B73" s="23">
        <v>43704</v>
      </c>
      <c r="C73" s="24" t="s">
        <v>132</v>
      </c>
      <c r="D73" s="98">
        <v>3630</v>
      </c>
      <c r="E73" s="20" t="s">
        <v>100</v>
      </c>
      <c r="F73" s="25">
        <v>43697</v>
      </c>
      <c r="G73" s="25" t="s">
        <v>133</v>
      </c>
      <c r="H73" s="76">
        <v>1630</v>
      </c>
    </row>
    <row r="74" spans="1:9" ht="16.2" thickBot="1" x14ac:dyDescent="0.35">
      <c r="A74" s="22">
        <v>43687</v>
      </c>
      <c r="B74" s="111">
        <v>43704</v>
      </c>
      <c r="C74" s="112" t="s">
        <v>134</v>
      </c>
      <c r="D74" s="98">
        <v>3630</v>
      </c>
      <c r="E74" s="110" t="s">
        <v>100</v>
      </c>
      <c r="F74" s="113">
        <v>43697</v>
      </c>
      <c r="G74" s="113" t="s">
        <v>133</v>
      </c>
      <c r="H74" s="76">
        <v>1630</v>
      </c>
    </row>
    <row r="75" spans="1:9" ht="16.2" thickBot="1" x14ac:dyDescent="0.35">
      <c r="A75" s="22">
        <v>43694</v>
      </c>
      <c r="B75" s="111">
        <v>43704</v>
      </c>
      <c r="C75" s="112" t="s">
        <v>135</v>
      </c>
      <c r="D75" s="98">
        <v>3630</v>
      </c>
      <c r="E75" s="110" t="s">
        <v>100</v>
      </c>
      <c r="F75" s="113">
        <v>43697</v>
      </c>
      <c r="G75" s="113" t="s">
        <v>133</v>
      </c>
      <c r="H75" s="76">
        <v>1630</v>
      </c>
    </row>
    <row r="76" spans="1:9" ht="16.2" thickBot="1" x14ac:dyDescent="0.35">
      <c r="A76" s="136">
        <v>43694</v>
      </c>
      <c r="B76" s="136">
        <v>43704</v>
      </c>
      <c r="C76" s="137" t="s">
        <v>136</v>
      </c>
      <c r="D76" s="138">
        <v>3630</v>
      </c>
      <c r="E76" s="120" t="s">
        <v>100</v>
      </c>
      <c r="F76" s="121">
        <v>43697</v>
      </c>
      <c r="G76" s="121" t="s">
        <v>133</v>
      </c>
      <c r="H76" s="132">
        <v>1630</v>
      </c>
      <c r="I76" s="125"/>
    </row>
    <row r="77" spans="1:9" ht="16.8" thickTop="1" thickBot="1" x14ac:dyDescent="0.35">
      <c r="A77" s="34">
        <v>43694</v>
      </c>
      <c r="B77" s="111">
        <v>43709</v>
      </c>
      <c r="C77" s="24" t="s">
        <v>141</v>
      </c>
      <c r="D77" s="78">
        <v>2420</v>
      </c>
      <c r="E77" s="134" t="s">
        <v>139</v>
      </c>
      <c r="F77" s="113">
        <v>43703</v>
      </c>
      <c r="G77" s="135" t="s">
        <v>140</v>
      </c>
      <c r="H77" s="140">
        <v>600</v>
      </c>
      <c r="I77" s="139"/>
    </row>
    <row r="78" spans="1:9" ht="16.2" thickBot="1" x14ac:dyDescent="0.35">
      <c r="A78" s="34">
        <v>43693</v>
      </c>
      <c r="B78" s="111">
        <v>43709</v>
      </c>
      <c r="C78" s="112" t="s">
        <v>142</v>
      </c>
      <c r="D78" s="78">
        <v>2420</v>
      </c>
      <c r="E78" s="134" t="s">
        <v>139</v>
      </c>
      <c r="F78" s="113">
        <v>43703</v>
      </c>
      <c r="G78" s="135" t="s">
        <v>140</v>
      </c>
      <c r="H78" s="140">
        <v>600</v>
      </c>
      <c r="I78" s="139"/>
    </row>
    <row r="79" spans="1:9" ht="16.2" thickBot="1" x14ac:dyDescent="0.35">
      <c r="A79" s="34">
        <v>43701</v>
      </c>
      <c r="B79" s="33">
        <v>43716</v>
      </c>
      <c r="C79" s="40" t="s">
        <v>143</v>
      </c>
      <c r="D79" s="141">
        <v>1210</v>
      </c>
      <c r="E79" s="31" t="s">
        <v>144</v>
      </c>
      <c r="F79" s="25">
        <v>43710</v>
      </c>
      <c r="G79" s="25"/>
      <c r="H79" s="76">
        <v>600</v>
      </c>
    </row>
    <row r="80" spans="1:9" ht="16.2" thickBot="1" x14ac:dyDescent="0.35">
      <c r="A80" s="115">
        <v>43708</v>
      </c>
      <c r="B80" s="18">
        <v>43722</v>
      </c>
      <c r="C80" s="19" t="s">
        <v>145</v>
      </c>
      <c r="D80" s="142">
        <v>1524.6</v>
      </c>
      <c r="E80" s="100" t="s">
        <v>146</v>
      </c>
      <c r="F80" s="113">
        <v>43717</v>
      </c>
      <c r="G80" s="113" t="s">
        <v>151</v>
      </c>
      <c r="H80" s="76">
        <v>600</v>
      </c>
    </row>
    <row r="81" spans="1:9" ht="16.2" thickBot="1" x14ac:dyDescent="0.35">
      <c r="A81" s="17">
        <v>43686</v>
      </c>
      <c r="B81" s="18">
        <v>43722</v>
      </c>
      <c r="C81" s="19" t="s">
        <v>147</v>
      </c>
      <c r="D81" s="142">
        <v>1524.6</v>
      </c>
      <c r="E81" s="32" t="s">
        <v>146</v>
      </c>
      <c r="F81" s="113">
        <v>43717</v>
      </c>
      <c r="G81" s="113" t="s">
        <v>151</v>
      </c>
      <c r="H81" s="143">
        <v>1524.6</v>
      </c>
      <c r="I81" t="s">
        <v>148</v>
      </c>
    </row>
    <row r="82" spans="1:9" ht="16.2" thickBot="1" x14ac:dyDescent="0.35">
      <c r="A82" s="17">
        <v>43700</v>
      </c>
      <c r="B82" s="18">
        <v>43722</v>
      </c>
      <c r="C82" s="19" t="s">
        <v>149</v>
      </c>
      <c r="D82" s="142">
        <v>1524.6</v>
      </c>
      <c r="E82" s="32" t="s">
        <v>146</v>
      </c>
      <c r="F82" s="113">
        <v>43717</v>
      </c>
      <c r="G82" s="113" t="s">
        <v>151</v>
      </c>
      <c r="H82" s="76">
        <v>600</v>
      </c>
    </row>
    <row r="83" spans="1:9" ht="16.2" thickBot="1" x14ac:dyDescent="0.35">
      <c r="A83" s="17">
        <v>43707</v>
      </c>
      <c r="B83" s="18">
        <v>43722</v>
      </c>
      <c r="C83" s="19" t="s">
        <v>150</v>
      </c>
      <c r="D83" s="142">
        <v>1524.6</v>
      </c>
      <c r="E83" s="32" t="s">
        <v>146</v>
      </c>
      <c r="F83" s="113">
        <v>43717</v>
      </c>
      <c r="G83" s="113" t="s">
        <v>151</v>
      </c>
      <c r="H83" s="76">
        <v>600</v>
      </c>
    </row>
    <row r="84" spans="1:9" ht="16.2" thickBot="1" x14ac:dyDescent="0.35">
      <c r="A84" s="49"/>
      <c r="B84" s="48"/>
      <c r="C84" s="50"/>
      <c r="D84" s="61"/>
      <c r="E84" s="21"/>
      <c r="F84" s="45"/>
      <c r="G84" s="45"/>
      <c r="H84" s="60"/>
    </row>
    <row r="85" spans="1:9" ht="17.399999999999999" thickBot="1" x14ac:dyDescent="0.35">
      <c r="A85" s="163" t="s">
        <v>5</v>
      </c>
      <c r="B85" s="164"/>
      <c r="C85" s="165"/>
      <c r="D85" s="3">
        <f>SUM(D7:D84)</f>
        <v>263259.69999999995</v>
      </c>
      <c r="H85" s="72">
        <f>SUM(H7:H84)</f>
        <v>137484.6</v>
      </c>
    </row>
    <row r="86" spans="1:9" x14ac:dyDescent="0.3">
      <c r="A86" s="4"/>
      <c r="B86" s="4"/>
      <c r="C86" s="4"/>
      <c r="D86" s="4"/>
    </row>
    <row r="87" spans="1:9" x14ac:dyDescent="0.3">
      <c r="A87" s="6"/>
      <c r="B87" s="6"/>
      <c r="C87" s="6"/>
      <c r="D87" s="6"/>
    </row>
    <row r="88" spans="1:9" x14ac:dyDescent="0.3">
      <c r="A88" s="6"/>
      <c r="B88" s="6"/>
      <c r="C88" s="6"/>
      <c r="D88" s="6"/>
    </row>
    <row r="89" spans="1:9" ht="24" customHeight="1" x14ac:dyDescent="0.3">
      <c r="D89" s="5"/>
    </row>
    <row r="90" spans="1:9" ht="23.4" x14ac:dyDescent="0.45">
      <c r="A90" s="46" t="s">
        <v>6</v>
      </c>
      <c r="D90" s="153" t="s">
        <v>40</v>
      </c>
      <c r="E90" s="154"/>
      <c r="F90" s="154"/>
      <c r="G90" s="154"/>
      <c r="H90" s="154"/>
      <c r="I90" s="55"/>
    </row>
    <row r="91" spans="1:9" ht="15.6" x14ac:dyDescent="0.3">
      <c r="A91" s="1"/>
      <c r="D91" s="51"/>
      <c r="E91" s="152">
        <v>2019</v>
      </c>
      <c r="F91" s="152"/>
      <c r="G91" s="152">
        <v>2018</v>
      </c>
      <c r="H91" s="152"/>
      <c r="I91" s="56"/>
    </row>
    <row r="92" spans="1:9" ht="15.6" x14ac:dyDescent="0.3">
      <c r="A92" s="2" t="s">
        <v>16</v>
      </c>
      <c r="B92" s="5">
        <f>D85</f>
        <v>263259.69999999995</v>
      </c>
      <c r="D92" s="52" t="s">
        <v>18</v>
      </c>
      <c r="E92" s="144">
        <f>D85</f>
        <v>263259.69999999995</v>
      </c>
      <c r="F92" s="145"/>
      <c r="G92" s="144">
        <v>221309</v>
      </c>
      <c r="H92" s="145"/>
      <c r="I92" s="56"/>
    </row>
    <row r="93" spans="1:9" ht="15.6" x14ac:dyDescent="0.3">
      <c r="A93" s="2"/>
      <c r="B93" s="5"/>
      <c r="D93" s="52" t="s">
        <v>25</v>
      </c>
      <c r="E93" s="144"/>
      <c r="F93" s="145"/>
      <c r="G93" s="144">
        <v>19561</v>
      </c>
      <c r="H93" s="145"/>
      <c r="I93" s="56"/>
    </row>
    <row r="94" spans="1:9" ht="15.6" x14ac:dyDescent="0.3">
      <c r="A94" s="2"/>
      <c r="B94" s="5"/>
      <c r="D94" s="52" t="s">
        <v>19</v>
      </c>
      <c r="E94" s="144"/>
      <c r="F94" s="145"/>
      <c r="G94" s="144"/>
      <c r="H94" s="145"/>
      <c r="I94" s="56"/>
    </row>
    <row r="95" spans="1:9" ht="15.6" x14ac:dyDescent="0.3">
      <c r="A95" s="2"/>
      <c r="B95" s="5"/>
      <c r="D95" s="52" t="s">
        <v>20</v>
      </c>
      <c r="E95" s="144">
        <f>Poštovné!D46</f>
        <v>304</v>
      </c>
      <c r="F95" s="145"/>
      <c r="G95" s="144">
        <v>159</v>
      </c>
      <c r="H95" s="145"/>
      <c r="I95" s="56"/>
    </row>
    <row r="96" spans="1:9" ht="15.6" x14ac:dyDescent="0.3">
      <c r="A96" s="2"/>
      <c r="B96" s="5"/>
      <c r="D96" s="53" t="s">
        <v>21</v>
      </c>
      <c r="E96" s="146">
        <v>60000</v>
      </c>
      <c r="F96" s="147"/>
      <c r="G96" s="146">
        <v>60000</v>
      </c>
      <c r="H96" s="147"/>
      <c r="I96" s="56"/>
    </row>
    <row r="97" spans="1:9" ht="16.2" thickBot="1" x14ac:dyDescent="0.35">
      <c r="A97" s="2"/>
      <c r="B97" s="5"/>
      <c r="D97" s="53" t="s">
        <v>22</v>
      </c>
      <c r="E97" s="168">
        <f>H85</f>
        <v>137484.6</v>
      </c>
      <c r="F97" s="158"/>
      <c r="G97" s="157">
        <v>89590</v>
      </c>
      <c r="H97" s="158"/>
      <c r="I97" s="56"/>
    </row>
    <row r="98" spans="1:9" ht="31.8" thickBot="1" x14ac:dyDescent="0.35">
      <c r="A98" s="7" t="s">
        <v>17</v>
      </c>
      <c r="B98" s="71">
        <f>SUM(B92+Poštovné!D46+B93+B94)</f>
        <v>263563.69999999995</v>
      </c>
      <c r="C98" s="8"/>
      <c r="D98" s="54" t="s">
        <v>23</v>
      </c>
      <c r="E98" s="159">
        <f>SUM(E92:F95)-(E96+E97)</f>
        <v>66079.099999999948</v>
      </c>
      <c r="F98" s="160"/>
      <c r="G98" s="159">
        <f>SUM(G92:H95)-(G96+G97)</f>
        <v>91439</v>
      </c>
      <c r="H98" s="160"/>
    </row>
    <row r="99" spans="1:9" ht="15.6" x14ac:dyDescent="0.3">
      <c r="A99" s="2" t="s">
        <v>28</v>
      </c>
      <c r="B99" s="5">
        <f>H85</f>
        <v>137484.6</v>
      </c>
      <c r="D99" s="57"/>
      <c r="E99" s="58"/>
      <c r="F99" s="59"/>
      <c r="G99" s="161"/>
      <c r="H99" s="162"/>
      <c r="I99" s="56"/>
    </row>
    <row r="100" spans="1:9" ht="15.6" x14ac:dyDescent="0.3">
      <c r="A100" s="2" t="s">
        <v>15</v>
      </c>
      <c r="B100" s="5">
        <v>60000</v>
      </c>
    </row>
    <row r="101" spans="1:9" ht="15.6" x14ac:dyDescent="0.3">
      <c r="A101" s="47" t="s">
        <v>6</v>
      </c>
      <c r="B101" s="70">
        <f>B98-(B99+B100)</f>
        <v>66079.099999999948</v>
      </c>
    </row>
    <row r="102" spans="1:9" ht="15.6" x14ac:dyDescent="0.3">
      <c r="A102" s="2"/>
    </row>
    <row r="103" spans="1:9" ht="15.6" x14ac:dyDescent="0.3">
      <c r="A103" s="1"/>
    </row>
    <row r="104" spans="1:9" ht="15.6" x14ac:dyDescent="0.3">
      <c r="A104" s="1"/>
    </row>
  </sheetData>
  <mergeCells count="27">
    <mergeCell ref="G97:H97"/>
    <mergeCell ref="G98:H98"/>
    <mergeCell ref="G99:H99"/>
    <mergeCell ref="A85:C85"/>
    <mergeCell ref="F5:F6"/>
    <mergeCell ref="E5:E6"/>
    <mergeCell ref="E92:F92"/>
    <mergeCell ref="E96:F96"/>
    <mergeCell ref="E97:F97"/>
    <mergeCell ref="E98:F98"/>
    <mergeCell ref="E93:F93"/>
    <mergeCell ref="E94:F94"/>
    <mergeCell ref="E95:F95"/>
    <mergeCell ref="G92:H92"/>
    <mergeCell ref="G93:H93"/>
    <mergeCell ref="G94:H94"/>
    <mergeCell ref="G95:H95"/>
    <mergeCell ref="G96:H96"/>
    <mergeCell ref="A1:D2"/>
    <mergeCell ref="A5:A6"/>
    <mergeCell ref="B5:B6"/>
    <mergeCell ref="C5:C6"/>
    <mergeCell ref="E91:F91"/>
    <mergeCell ref="D90:H90"/>
    <mergeCell ref="G91:H91"/>
    <mergeCell ref="G5:G6"/>
    <mergeCell ref="H5:H6"/>
  </mergeCells>
  <pageMargins left="0.39370078740157483" right="0.39370078740157483" top="0.39370078740157483" bottom="0.39370078740157483" header="0.11811023622047245" footer="0.11811023622047245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8"/>
  <sheetViews>
    <sheetView workbookViewId="0">
      <selection activeCell="A12" sqref="A12:D15"/>
    </sheetView>
  </sheetViews>
  <sheetFormatPr defaultRowHeight="14.4" x14ac:dyDescent="0.3"/>
  <cols>
    <col min="1" max="1" width="11.6640625" customWidth="1"/>
    <col min="2" max="2" width="69" customWidth="1"/>
    <col min="3" max="3" width="20.33203125" customWidth="1"/>
    <col min="4" max="4" width="18.88671875" customWidth="1"/>
  </cols>
  <sheetData>
    <row r="1" spans="1:4" ht="15" customHeight="1" x14ac:dyDescent="0.3">
      <c r="A1" s="148" t="s">
        <v>76</v>
      </c>
      <c r="B1" s="148"/>
      <c r="C1" s="148"/>
      <c r="D1" s="148"/>
    </row>
    <row r="2" spans="1:4" x14ac:dyDescent="0.3">
      <c r="A2" s="148"/>
      <c r="B2" s="148"/>
      <c r="C2" s="148"/>
      <c r="D2" s="148"/>
    </row>
    <row r="3" spans="1:4" x14ac:dyDescent="0.3">
      <c r="A3" s="41"/>
      <c r="B3" s="41"/>
      <c r="C3" s="41"/>
      <c r="D3" s="41"/>
    </row>
    <row r="4" spans="1:4" ht="15.75" customHeight="1" x14ac:dyDescent="0.3">
      <c r="A4" s="169" t="s">
        <v>7</v>
      </c>
      <c r="B4" s="169" t="s">
        <v>8</v>
      </c>
      <c r="C4" s="169" t="s">
        <v>9</v>
      </c>
      <c r="D4" s="42" t="s">
        <v>3</v>
      </c>
    </row>
    <row r="5" spans="1:4" ht="21" customHeight="1" x14ac:dyDescent="0.3">
      <c r="A5" s="169"/>
      <c r="B5" s="169"/>
      <c r="C5" s="169"/>
      <c r="D5" s="42" t="s">
        <v>4</v>
      </c>
    </row>
    <row r="6" spans="1:4" ht="15.6" x14ac:dyDescent="0.3">
      <c r="A6" s="87">
        <v>43644</v>
      </c>
      <c r="B6" s="88" t="s">
        <v>77</v>
      </c>
      <c r="C6" s="88" t="s">
        <v>78</v>
      </c>
      <c r="D6" s="89">
        <v>50</v>
      </c>
    </row>
    <row r="7" spans="1:4" ht="15.6" x14ac:dyDescent="0.3">
      <c r="A7" s="90">
        <v>43655</v>
      </c>
      <c r="B7" s="91" t="s">
        <v>81</v>
      </c>
      <c r="C7" s="91" t="s">
        <v>78</v>
      </c>
      <c r="D7" s="92">
        <v>50</v>
      </c>
    </row>
    <row r="8" spans="1:4" ht="15.6" x14ac:dyDescent="0.3">
      <c r="A8" s="9">
        <v>43662</v>
      </c>
      <c r="B8" s="10" t="s">
        <v>96</v>
      </c>
      <c r="C8" s="10" t="s">
        <v>78</v>
      </c>
      <c r="D8" s="11">
        <v>52</v>
      </c>
    </row>
    <row r="9" spans="1:4" ht="15.6" x14ac:dyDescent="0.3">
      <c r="A9" s="9">
        <v>43662</v>
      </c>
      <c r="B9" s="10" t="s">
        <v>97</v>
      </c>
      <c r="C9" s="10" t="s">
        <v>78</v>
      </c>
      <c r="D9" s="11">
        <v>50</v>
      </c>
    </row>
    <row r="10" spans="1:4" ht="15.6" x14ac:dyDescent="0.3">
      <c r="A10" s="9">
        <v>43670</v>
      </c>
      <c r="B10" s="10" t="s">
        <v>98</v>
      </c>
      <c r="C10" s="10" t="s">
        <v>78</v>
      </c>
      <c r="D10" s="92">
        <v>52</v>
      </c>
    </row>
    <row r="11" spans="1:4" ht="15.6" x14ac:dyDescent="0.3">
      <c r="A11" s="9">
        <v>43698</v>
      </c>
      <c r="B11" s="10" t="s">
        <v>138</v>
      </c>
      <c r="C11" s="10" t="s">
        <v>78</v>
      </c>
      <c r="D11" s="92">
        <v>50</v>
      </c>
    </row>
    <row r="12" spans="1:4" ht="15.6" x14ac:dyDescent="0.3">
      <c r="A12" s="9"/>
      <c r="B12" s="10"/>
      <c r="C12" s="10"/>
      <c r="D12" s="92"/>
    </row>
    <row r="13" spans="1:4" ht="15.6" x14ac:dyDescent="0.3">
      <c r="A13" s="9"/>
      <c r="B13" s="10"/>
      <c r="C13" s="10"/>
      <c r="D13" s="11"/>
    </row>
    <row r="14" spans="1:4" ht="15.6" x14ac:dyDescent="0.3">
      <c r="A14" s="9"/>
      <c r="B14" s="10"/>
      <c r="C14" s="10"/>
      <c r="D14" s="11"/>
    </row>
    <row r="15" spans="1:4" ht="15.6" x14ac:dyDescent="0.3">
      <c r="A15" s="9"/>
      <c r="B15" s="10"/>
      <c r="C15" s="10"/>
      <c r="D15" s="11"/>
    </row>
    <row r="16" spans="1:4" ht="15.6" x14ac:dyDescent="0.3">
      <c r="A16" s="9"/>
      <c r="B16" s="10"/>
      <c r="C16" s="10"/>
      <c r="D16" s="11"/>
    </row>
    <row r="17" spans="1:4" ht="15.6" x14ac:dyDescent="0.3">
      <c r="A17" s="9"/>
      <c r="B17" s="10"/>
      <c r="C17" s="10"/>
      <c r="D17" s="11"/>
    </row>
    <row r="18" spans="1:4" ht="15.6" x14ac:dyDescent="0.3">
      <c r="A18" s="12"/>
      <c r="B18" s="10"/>
      <c r="C18" s="10"/>
      <c r="D18" s="11"/>
    </row>
    <row r="19" spans="1:4" ht="15.6" x14ac:dyDescent="0.3">
      <c r="A19" s="9"/>
      <c r="B19" s="10"/>
      <c r="C19" s="10"/>
      <c r="D19" s="11"/>
    </row>
    <row r="20" spans="1:4" ht="15.6" x14ac:dyDescent="0.3">
      <c r="A20" s="9"/>
      <c r="B20" s="10"/>
      <c r="C20" s="10"/>
      <c r="D20" s="11"/>
    </row>
    <row r="21" spans="1:4" ht="15.6" x14ac:dyDescent="0.3">
      <c r="A21" s="9"/>
      <c r="B21" s="10"/>
      <c r="C21" s="10"/>
      <c r="D21" s="11"/>
    </row>
    <row r="22" spans="1:4" ht="15.6" x14ac:dyDescent="0.3">
      <c r="A22" s="9"/>
      <c r="B22" s="10"/>
      <c r="C22" s="10"/>
      <c r="D22" s="11"/>
    </row>
    <row r="23" spans="1:4" ht="15.6" x14ac:dyDescent="0.3">
      <c r="A23" s="12"/>
      <c r="B23" s="10"/>
      <c r="C23" s="10"/>
      <c r="D23" s="11"/>
    </row>
    <row r="24" spans="1:4" ht="15.6" x14ac:dyDescent="0.3">
      <c r="A24" s="12"/>
      <c r="B24" s="10"/>
      <c r="C24" s="10"/>
      <c r="D24" s="11"/>
    </row>
    <row r="25" spans="1:4" ht="15.6" x14ac:dyDescent="0.3">
      <c r="A25" s="9"/>
      <c r="B25" s="10"/>
      <c r="C25" s="10"/>
      <c r="D25" s="11"/>
    </row>
    <row r="26" spans="1:4" ht="15.6" x14ac:dyDescent="0.3">
      <c r="A26" s="9"/>
      <c r="B26" s="10"/>
      <c r="C26" s="10"/>
      <c r="D26" s="11"/>
    </row>
    <row r="27" spans="1:4" ht="15.6" x14ac:dyDescent="0.3">
      <c r="A27" s="9"/>
      <c r="B27" s="10"/>
      <c r="C27" s="10"/>
      <c r="D27" s="11"/>
    </row>
    <row r="28" spans="1:4" ht="15.6" x14ac:dyDescent="0.3">
      <c r="A28" s="9"/>
      <c r="B28" s="10"/>
      <c r="C28" s="10"/>
      <c r="D28" s="11"/>
    </row>
    <row r="29" spans="1:4" ht="15.6" x14ac:dyDescent="0.3">
      <c r="A29" s="9"/>
      <c r="B29" s="10"/>
      <c r="C29" s="10"/>
      <c r="D29" s="11"/>
    </row>
    <row r="30" spans="1:4" ht="15.6" x14ac:dyDescent="0.3">
      <c r="A30" s="9"/>
      <c r="B30" s="10"/>
      <c r="C30" s="10"/>
      <c r="D30" s="11"/>
    </row>
    <row r="31" spans="1:4" ht="15.6" x14ac:dyDescent="0.3">
      <c r="A31" s="9"/>
      <c r="B31" s="10"/>
      <c r="C31" s="10"/>
      <c r="D31" s="11"/>
    </row>
    <row r="32" spans="1:4" ht="15.6" x14ac:dyDescent="0.3">
      <c r="A32" s="9"/>
      <c r="B32" s="10"/>
      <c r="C32" s="10"/>
      <c r="D32" s="11"/>
    </row>
    <row r="33" spans="1:4" ht="15.6" x14ac:dyDescent="0.3">
      <c r="A33" s="9"/>
      <c r="B33" s="10"/>
      <c r="C33" s="10"/>
      <c r="D33" s="11"/>
    </row>
    <row r="34" spans="1:4" ht="15.6" x14ac:dyDescent="0.3">
      <c r="A34" s="9"/>
      <c r="B34" s="10"/>
      <c r="C34" s="10"/>
      <c r="D34" s="11"/>
    </row>
    <row r="35" spans="1:4" ht="15.6" x14ac:dyDescent="0.3">
      <c r="A35" s="9"/>
      <c r="B35" s="10"/>
      <c r="C35" s="10"/>
      <c r="D35" s="11"/>
    </row>
    <row r="36" spans="1:4" ht="15.6" x14ac:dyDescent="0.3">
      <c r="A36" s="9"/>
      <c r="B36" s="10"/>
      <c r="C36" s="10"/>
      <c r="D36" s="11"/>
    </row>
    <row r="37" spans="1:4" ht="15.6" x14ac:dyDescent="0.3">
      <c r="A37" s="13"/>
      <c r="B37" s="14"/>
      <c r="C37" s="14"/>
      <c r="D37" s="15"/>
    </row>
    <row r="38" spans="1:4" ht="15.6" x14ac:dyDescent="0.3">
      <c r="A38" s="9"/>
      <c r="B38" s="10"/>
      <c r="C38" s="10"/>
      <c r="D38" s="11"/>
    </row>
    <row r="39" spans="1:4" ht="15.6" x14ac:dyDescent="0.3">
      <c r="A39" s="9"/>
      <c r="B39" s="10"/>
      <c r="C39" s="10"/>
      <c r="D39" s="11"/>
    </row>
    <row r="40" spans="1:4" ht="15.6" x14ac:dyDescent="0.3">
      <c r="A40" s="9"/>
      <c r="B40" s="10"/>
      <c r="C40" s="10"/>
      <c r="D40" s="11"/>
    </row>
    <row r="41" spans="1:4" ht="15.6" x14ac:dyDescent="0.3">
      <c r="A41" s="9"/>
      <c r="B41" s="10"/>
      <c r="C41" s="10"/>
      <c r="D41" s="11"/>
    </row>
    <row r="42" spans="1:4" ht="15.6" x14ac:dyDescent="0.3">
      <c r="A42" s="9"/>
      <c r="B42" s="10"/>
      <c r="C42" s="10"/>
      <c r="D42" s="11"/>
    </row>
    <row r="43" spans="1:4" ht="15.6" x14ac:dyDescent="0.3">
      <c r="A43" s="9"/>
      <c r="B43" s="10"/>
      <c r="C43" s="10"/>
      <c r="D43" s="11"/>
    </row>
    <row r="44" spans="1:4" ht="15.6" x14ac:dyDescent="0.3">
      <c r="A44" s="9"/>
      <c r="B44" s="10"/>
      <c r="C44" s="10"/>
      <c r="D44" s="11"/>
    </row>
    <row r="45" spans="1:4" ht="15.6" x14ac:dyDescent="0.3">
      <c r="A45" s="9"/>
      <c r="B45" s="10"/>
      <c r="C45" s="10"/>
      <c r="D45" s="11"/>
    </row>
    <row r="46" spans="1:4" ht="16.8" x14ac:dyDescent="0.3">
      <c r="A46" s="170" t="s">
        <v>5</v>
      </c>
      <c r="B46" s="170"/>
      <c r="C46" s="43"/>
      <c r="D46" s="16">
        <f>SUM(D6:D25)</f>
        <v>304</v>
      </c>
    </row>
    <row r="47" spans="1:4" x14ac:dyDescent="0.3">
      <c r="A47" s="41"/>
      <c r="B47" s="41"/>
      <c r="C47" s="41"/>
      <c r="D47" s="41"/>
    </row>
    <row r="48" spans="1:4" ht="24" customHeight="1" x14ac:dyDescent="0.3"/>
    <row r="50" spans="1:1" ht="15.6" x14ac:dyDescent="0.3">
      <c r="A50" s="1"/>
    </row>
    <row r="51" spans="1:1" ht="15.6" x14ac:dyDescent="0.3">
      <c r="A51" s="2"/>
    </row>
    <row r="52" spans="1:1" ht="15.6" x14ac:dyDescent="0.3">
      <c r="A52" s="2"/>
    </row>
    <row r="53" spans="1:1" ht="15.6" x14ac:dyDescent="0.3">
      <c r="A53" s="2"/>
    </row>
    <row r="54" spans="1:1" ht="15.6" x14ac:dyDescent="0.3">
      <c r="A54" s="2"/>
    </row>
    <row r="55" spans="1:1" ht="15.6" x14ac:dyDescent="0.3">
      <c r="A55" s="2"/>
    </row>
    <row r="56" spans="1:1" ht="15.6" x14ac:dyDescent="0.3">
      <c r="A56" s="2"/>
    </row>
    <row r="57" spans="1:1" ht="15.6" x14ac:dyDescent="0.3">
      <c r="A57" s="1"/>
    </row>
    <row r="58" spans="1:1" ht="15.6" x14ac:dyDescent="0.3">
      <c r="A58" s="1"/>
    </row>
  </sheetData>
  <mergeCells count="5">
    <mergeCell ref="A1:D2"/>
    <mergeCell ref="A4:A5"/>
    <mergeCell ref="B4:B5"/>
    <mergeCell ref="C4:C5"/>
    <mergeCell ref="A46:B46"/>
  </mergeCells>
  <pageMargins left="0.7" right="0.7" top="0.78740157499999996" bottom="0.78740157499999996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Licence</vt:lpstr>
      <vt:lpstr>Poštovné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Mikroregion</dc:creator>
  <cp:lastModifiedBy>Mikroregion</cp:lastModifiedBy>
  <cp:lastPrinted>2019-09-04T09:53:46Z</cp:lastPrinted>
  <dcterms:created xsi:type="dcterms:W3CDTF">2015-06-29T12:46:12Z</dcterms:created>
  <dcterms:modified xsi:type="dcterms:W3CDTF">2019-09-10T10:33:49Z</dcterms:modified>
</cp:coreProperties>
</file>