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92.168.60.5\mikroregion\SDILENE od 16.3.2020\Schůze\2021\členská schůze 14.10.2021\členská schůze 14.10.2021\Přílohy na web\"/>
    </mc:Choice>
  </mc:AlternateContent>
  <xr:revisionPtr revIDLastSave="0" documentId="13_ncr:1_{0588FF42-985D-48CC-B8E6-5FAD0A8E98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state="hidden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8" i="1"/>
  <c r="J7" i="1"/>
  <c r="D66" i="1"/>
  <c r="H66" i="1"/>
  <c r="J9" i="1" l="1"/>
  <c r="G79" i="1"/>
  <c r="B80" i="1" l="1"/>
  <c r="D14" i="3" l="1"/>
  <c r="E73" i="1" l="1"/>
  <c r="B79" i="1" l="1"/>
  <c r="B82" i="1" s="1"/>
  <c r="E78" i="1"/>
  <c r="E79" i="1" s="1"/>
  <c r="B73" i="1"/>
</calcChain>
</file>

<file path=xl/sharedStrings.xml><?xml version="1.0" encoding="utf-8"?>
<sst xmlns="http://schemas.openxmlformats.org/spreadsheetml/2006/main" count="197" uniqueCount="127">
  <si>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</si>
  <si>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</si>
  <si>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</si>
  <si>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</si>
  <si>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</si>
  <si>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</si>
  <si>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</si>
  <si>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</si>
  <si>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</si>
  <si>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</si>
  <si>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</si>
  <si>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</si>
  <si>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</si>
  <si>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</si>
  <si>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</si>
  <si>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</si>
  <si>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</si>
  <si>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</si>
  <si>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</si>
  <si>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</si>
  <si>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</si>
  <si>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příspěvky na licence</t>
  </si>
  <si>
    <t>celkem na vrub MB</t>
  </si>
  <si>
    <t>Poznámka</t>
  </si>
  <si>
    <t>Přefakturace</t>
  </si>
  <si>
    <t>Digsen</t>
  </si>
  <si>
    <t>zaslána FA přes DS</t>
  </si>
  <si>
    <t>Bontonfilm</t>
  </si>
  <si>
    <t>Bohemia m.p.</t>
  </si>
  <si>
    <t>Seznam faktur za Letní kino 2021</t>
  </si>
  <si>
    <t>Porovnání nákladů na letní kino v roce 2020 a 2021</t>
  </si>
  <si>
    <t>dotace (MAS)</t>
  </si>
  <si>
    <t>Mamma Mia! (Vír)</t>
  </si>
  <si>
    <t>Ano/7.7.2021</t>
  </si>
  <si>
    <t>Pračlověk (Bystřice n. P. - Domanín)</t>
  </si>
  <si>
    <t>Tajný život mazlíčků 2 (Věchnov)</t>
  </si>
  <si>
    <t>Ženy v běhu (Sejřek)</t>
  </si>
  <si>
    <t>Teroristka (Sejřek - Bor)</t>
  </si>
  <si>
    <t>Co jsme komu zase udělali? (Dalečín)</t>
  </si>
  <si>
    <t>Co jsme komu zase udělali? (Štěpánov n. S.)</t>
  </si>
  <si>
    <t>Šarlatán (Bystřice n. P. - Bratrušín)</t>
  </si>
  <si>
    <t>Šarlatán (Dalečín)</t>
  </si>
  <si>
    <t>Šarlatán (Rozsochy)</t>
  </si>
  <si>
    <t>Trollové: Světové turné (Ujčov - Dolní Čepí)</t>
  </si>
  <si>
    <t>Bábovky (Radkov)</t>
  </si>
  <si>
    <t>společná fa 1</t>
  </si>
  <si>
    <t>společná fa 2</t>
  </si>
  <si>
    <t>společná fa 3</t>
  </si>
  <si>
    <t>Bábovky (Rozsochy)</t>
  </si>
  <si>
    <t>Bábovky (Štěpánov n. S.)</t>
  </si>
  <si>
    <t>technika (3. sada)</t>
  </si>
  <si>
    <t>Přefakturace:</t>
  </si>
  <si>
    <t>Náklady na odeslání DVD zpět - Putovní letní kino 2021</t>
  </si>
  <si>
    <t>Modelář (Bohuňov)</t>
  </si>
  <si>
    <t>Ano/8.7.2021</t>
  </si>
  <si>
    <t>Případ mrtvého nebožtíka (Strachujov)</t>
  </si>
  <si>
    <t>společná fa 4</t>
  </si>
  <si>
    <t>Případ mrtvého nebožtíka (Koroužné)</t>
  </si>
  <si>
    <t>Ano/12.7.2021</t>
  </si>
  <si>
    <t>Ženská pomsta (Bystřice n. P. - Bratrušín)</t>
  </si>
  <si>
    <t>Okresní přebor (Vír)</t>
  </si>
  <si>
    <t>Ano/14.7.2021</t>
  </si>
  <si>
    <t>společná fa 5</t>
  </si>
  <si>
    <t>Vzhůru za sny (Koroužné)</t>
  </si>
  <si>
    <t>Princezna zakletá v čase (Bystřice n. P. - Lesoňovice)</t>
  </si>
  <si>
    <t>Ano/19.7.2021</t>
  </si>
  <si>
    <t>3Bobule (Zvole)</t>
  </si>
  <si>
    <t>Téměř dokonalá tajemství (Bystřice n. P. - Bratrušín)</t>
  </si>
  <si>
    <t>Princezna zakletá v čase (Radkov)</t>
  </si>
  <si>
    <t>Ženská pomsta (Rozsochy)</t>
  </si>
  <si>
    <t>Ženská na vrcholu (Velké Janovice)</t>
  </si>
  <si>
    <t>3Bobule (Bohuňov)</t>
  </si>
  <si>
    <t>3Bobule (Velké Janovice)</t>
  </si>
  <si>
    <t>společná fa 6</t>
  </si>
  <si>
    <t>Ano/21.7.2021</t>
  </si>
  <si>
    <t>3Bobule (Radkov)</t>
  </si>
  <si>
    <t>Ano/29.7.2021</t>
  </si>
  <si>
    <t>Psí veličenstvo (Štěpánov n. S.)</t>
  </si>
  <si>
    <t>Bábovky (Věchnov)</t>
  </si>
  <si>
    <t>Ano/2.8.2021</t>
  </si>
  <si>
    <t>společná fa 7</t>
  </si>
  <si>
    <t>Bábovky (Rožná)</t>
  </si>
  <si>
    <t>Mamma Mia! Here We Go Again (Vír)</t>
  </si>
  <si>
    <t>Bábovky (Ždánice)</t>
  </si>
  <si>
    <t>Bábovky (Zvole - Olešínky)</t>
  </si>
  <si>
    <t>Šarlatán (Věstín - Věstínek)</t>
  </si>
  <si>
    <t>Ženská na vrcholu (Rovečné)</t>
  </si>
  <si>
    <t>Ano/5.8.2021</t>
  </si>
  <si>
    <t>Princezna zakletá v čase (Rovečné)</t>
  </si>
  <si>
    <t>Princezna zakletá v čase (Věchnov)</t>
  </si>
  <si>
    <t>Ženská pomsta (Ujčov - Dolní Čepí)</t>
  </si>
  <si>
    <t>společná fa 8</t>
  </si>
  <si>
    <t>Na nože (Písečné)</t>
  </si>
  <si>
    <t>Ano/10.8.2021</t>
  </si>
  <si>
    <t>společná fa 9</t>
  </si>
  <si>
    <t>Yeti: Ledové dobrodružství (Písečné)</t>
  </si>
  <si>
    <t>Zrodila se hvězda (Bystřice n. P. - Domanín)</t>
  </si>
  <si>
    <t>Hurá do džungle (Rožná)</t>
  </si>
  <si>
    <t>3Bobule (Rožná)</t>
  </si>
  <si>
    <t>Ženská na vrcholu (Strážek)</t>
  </si>
  <si>
    <t>Princezna zakletá v čase (Strážek)</t>
  </si>
  <si>
    <t>Ano/16.8.2021</t>
  </si>
  <si>
    <t>1. část odeslána DS 16.8.2021</t>
  </si>
  <si>
    <t>Na nože (Strachujov)</t>
  </si>
  <si>
    <t>Štěstí je krásná věc (Ždánice)</t>
  </si>
  <si>
    <t>Ano/17.8.2021</t>
  </si>
  <si>
    <t>2. část odeslána DS 18.8.</t>
  </si>
  <si>
    <t>Spolu to dáme (Velké Janovice)</t>
  </si>
  <si>
    <t>Ano/30.8.2021</t>
  </si>
  <si>
    <t>spoelčná fa 10</t>
  </si>
  <si>
    <t>Šťastný nový rok (Velké Janovice)</t>
  </si>
  <si>
    <t>Malá čarodějnice (Bystřice n. P. - Divišov)</t>
  </si>
  <si>
    <t>spoelčná fa 11</t>
  </si>
  <si>
    <t>Princezna zakletá v čase (Lísek)</t>
  </si>
  <si>
    <t>společná fa 11</t>
  </si>
  <si>
    <t>Princezna zakletá v čase (Bystřice n. P. - Dvořiště)</t>
  </si>
  <si>
    <t>Afrikou na Pionýru (Koroužné)</t>
  </si>
  <si>
    <t>Na nože (Lísek)</t>
  </si>
  <si>
    <t>Ano/2.9.2021</t>
  </si>
  <si>
    <t>společná fa 12</t>
  </si>
  <si>
    <t>Špión, který mi dal kopačky (Bystřice n. P.  - Divišov)</t>
  </si>
  <si>
    <t>Psí poslání 2 (Vír)</t>
  </si>
  <si>
    <t>Princezna zakletá v čase (Zvole - Branišov)</t>
  </si>
  <si>
    <t>Ano/8.9.2021</t>
  </si>
  <si>
    <t>fa odeslána DS 25.8.</t>
  </si>
  <si>
    <t>zaslána FA přes DS 27.9.</t>
  </si>
  <si>
    <t>zaslána FA přes DS 29.9.2021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</si>
</sst>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14" fontId="0" fillId="0" borderId="3" xfId="0" applyNumberForma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 applyFill="1" applyBorder="1" applyAlignment="1">
      <alignment vertical="center"/>
    </xf>
    <xf numFmtId="0" fontId="0" fillId="0" borderId="0" xfId="0" applyFill="1" applyBorder="1"/>
    <xf numFmtId="0" fontId="13" fillId="0" borderId="0" xfId="0" applyFont="1"/>
    <xf numFmtId="3" fontId="6" fillId="0" borderId="0" xfId="0" applyNumberFormat="1" applyFont="1"/>
    <xf numFmtId="3" fontId="15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10" borderId="0" xfId="0" applyFill="1"/>
    <xf numFmtId="3" fontId="5" fillId="10" borderId="3" xfId="0" applyNumberFormat="1" applyFont="1" applyFill="1" applyBorder="1" applyAlignment="1">
      <alignment horizontal="left" vertical="center" wrapText="1"/>
    </xf>
    <xf numFmtId="0" fontId="0" fillId="11" borderId="0" xfId="0" applyFill="1"/>
    <xf numFmtId="14" fontId="0" fillId="0" borderId="2" xfId="0" applyNumberFormat="1" applyBorder="1" applyAlignment="1">
      <alignment horizontal="left"/>
    </xf>
    <xf numFmtId="0" fontId="1" fillId="0" borderId="8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1" fillId="0" borderId="20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3" fontId="1" fillId="4" borderId="3" xfId="0" applyNumberFormat="1" applyFont="1" applyFill="1" applyBorder="1" applyAlignment="1">
      <alignment horizontal="left" vertical="center" wrapText="1"/>
    </xf>
    <xf numFmtId="3" fontId="1" fillId="4" borderId="21" xfId="0" applyNumberFormat="1" applyFont="1" applyFill="1" applyBorder="1" applyAlignment="1">
      <alignment horizontal="left" vertical="center" wrapText="1"/>
    </xf>
    <xf numFmtId="14" fontId="1" fillId="0" borderId="18" xfId="0" applyNumberFormat="1" applyFont="1" applyBorder="1" applyAlignment="1">
      <alignment horizontal="left" vertical="center" wrapText="1"/>
    </xf>
    <xf numFmtId="14" fontId="1" fillId="0" borderId="23" xfId="0" applyNumberFormat="1" applyFont="1" applyBorder="1" applyAlignment="1">
      <alignment horizontal="left" vertical="center" wrapText="1"/>
    </xf>
    <xf numFmtId="14" fontId="1" fillId="0" borderId="24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/>
    </xf>
    <xf numFmtId="14" fontId="12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14" fontId="1" fillId="0" borderId="29" xfId="0" applyNumberFormat="1" applyFont="1" applyFill="1" applyBorder="1" applyAlignment="1">
      <alignment horizontal="right" vertical="center" wrapText="1"/>
    </xf>
    <xf numFmtId="3" fontId="1" fillId="0" borderId="30" xfId="0" applyNumberFormat="1" applyFont="1" applyFill="1" applyBorder="1" applyAlignment="1">
      <alignment horizontal="center" vertical="center" wrapText="1"/>
    </xf>
    <xf numFmtId="14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3" fontId="1" fillId="11" borderId="3" xfId="0" applyNumberFormat="1" applyFont="1" applyFill="1" applyBorder="1" applyAlignment="1">
      <alignment horizontal="left" vertical="center" wrapText="1"/>
    </xf>
    <xf numFmtId="3" fontId="1" fillId="6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3" fontId="1" fillId="12" borderId="5" xfId="0" applyNumberFormat="1" applyFont="1" applyFill="1" applyBorder="1" applyAlignment="1">
      <alignment horizontal="left" vertical="center" wrapText="1"/>
    </xf>
    <xf numFmtId="0" fontId="0" fillId="12" borderId="0" xfId="0" applyFill="1"/>
    <xf numFmtId="3" fontId="1" fillId="12" borderId="3" xfId="0" applyNumberFormat="1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3" fontId="1" fillId="4" borderId="4" xfId="0" applyNumberFormat="1" applyFont="1" applyFill="1" applyBorder="1" applyAlignment="1">
      <alignment horizontal="left" vertical="center" wrapText="1"/>
    </xf>
    <xf numFmtId="3" fontId="1" fillId="12" borderId="34" xfId="0" applyNumberFormat="1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3" fontId="1" fillId="6" borderId="23" xfId="0" applyNumberFormat="1" applyFont="1" applyFill="1" applyBorder="1" applyAlignment="1">
      <alignment horizontal="left" vertical="center" wrapText="1"/>
    </xf>
    <xf numFmtId="3" fontId="1" fillId="6" borderId="22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3" fontId="1" fillId="4" borderId="36" xfId="0" applyNumberFormat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0" fillId="0" borderId="37" xfId="0" applyBorder="1"/>
    <xf numFmtId="14" fontId="12" fillId="0" borderId="24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1" fillId="0" borderId="38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3" fontId="1" fillId="6" borderId="39" xfId="0" applyNumberFormat="1" applyFont="1" applyFill="1" applyBorder="1" applyAlignment="1">
      <alignment horizontal="left" vertical="center" wrapText="1"/>
    </xf>
    <xf numFmtId="3" fontId="1" fillId="12" borderId="4" xfId="0" applyNumberFormat="1" applyFont="1" applyFill="1" applyBorder="1" applyAlignment="1">
      <alignment horizontal="left" vertical="center" wrapText="1"/>
    </xf>
    <xf numFmtId="3" fontId="1" fillId="13" borderId="4" xfId="0" applyNumberFormat="1" applyFont="1" applyFill="1" applyBorder="1" applyAlignment="1">
      <alignment horizontal="left" vertical="center" wrapText="1"/>
    </xf>
    <xf numFmtId="0" fontId="0" fillId="13" borderId="0" xfId="0" applyFill="1"/>
    <xf numFmtId="3" fontId="1" fillId="13" borderId="5" xfId="0" applyNumberFormat="1" applyFont="1" applyFill="1" applyBorder="1" applyAlignment="1">
      <alignment horizontal="left" vertical="center" wrapText="1"/>
    </xf>
    <xf numFmtId="3" fontId="1" fillId="6" borderId="36" xfId="0" applyNumberFormat="1" applyFont="1" applyFill="1" applyBorder="1" applyAlignment="1">
      <alignment horizontal="left" vertical="center" wrapText="1"/>
    </xf>
    <xf numFmtId="3" fontId="1" fillId="12" borderId="36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3" fontId="1" fillId="13" borderId="3" xfId="0" applyNumberFormat="1" applyFont="1" applyFill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3" fontId="5" fillId="10" borderId="4" xfId="0" applyNumberFormat="1" applyFont="1" applyFill="1" applyBorder="1" applyAlignment="1">
      <alignment horizontal="left" vertical="center" wrapText="1"/>
    </xf>
    <xf numFmtId="3" fontId="5" fillId="10" borderId="39" xfId="0" applyNumberFormat="1" applyFont="1" applyFill="1" applyBorder="1" applyAlignment="1">
      <alignment horizontal="left" vertical="center" wrapText="1"/>
    </xf>
    <xf numFmtId="3" fontId="5" fillId="10" borderId="36" xfId="0" applyNumberFormat="1" applyFont="1" applyFill="1" applyBorder="1" applyAlignment="1">
      <alignment horizontal="left" vertical="center" wrapText="1"/>
    </xf>
    <xf numFmtId="3" fontId="5" fillId="10" borderId="7" xfId="0" applyNumberFormat="1" applyFont="1" applyFill="1" applyBorder="1" applyAlignment="1">
      <alignment horizontal="left" vertical="center" wrapText="1"/>
    </xf>
    <xf numFmtId="3" fontId="5" fillId="10" borderId="5" xfId="0" applyNumberFormat="1" applyFont="1" applyFill="1" applyBorder="1" applyAlignment="1">
      <alignment horizontal="left" vertical="center" wrapText="1"/>
    </xf>
    <xf numFmtId="3" fontId="1" fillId="11" borderId="23" xfId="0" applyNumberFormat="1" applyFont="1" applyFill="1" applyBorder="1" applyAlignment="1">
      <alignment horizontal="left" vertical="center" wrapText="1"/>
    </xf>
    <xf numFmtId="3" fontId="1" fillId="12" borderId="23" xfId="0" applyNumberFormat="1" applyFont="1" applyFill="1" applyBorder="1" applyAlignment="1">
      <alignment horizontal="left" vertical="center" wrapText="1"/>
    </xf>
    <xf numFmtId="3" fontId="1" fillId="13" borderId="23" xfId="0" applyNumberFormat="1" applyFont="1" applyFill="1" applyBorder="1" applyAlignment="1">
      <alignment horizontal="left" vertical="center" wrapText="1"/>
    </xf>
    <xf numFmtId="14" fontId="1" fillId="0" borderId="19" xfId="0" applyNumberFormat="1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2" xfId="0" applyBorder="1"/>
    <xf numFmtId="0" fontId="11" fillId="3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3" fontId="0" fillId="8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14" fontId="1" fillId="0" borderId="49" xfId="0" applyNumberFormat="1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3" fontId="1" fillId="4" borderId="50" xfId="0" applyNumberFormat="1" applyFont="1" applyFill="1" applyBorder="1" applyAlignment="1">
      <alignment horizontal="left" vertical="center" wrapText="1"/>
    </xf>
    <xf numFmtId="0" fontId="0" fillId="0" borderId="50" xfId="0" applyBorder="1" applyAlignment="1">
      <alignment horizontal="left"/>
    </xf>
    <xf numFmtId="14" fontId="0" fillId="0" borderId="50" xfId="0" applyNumberFormat="1" applyBorder="1" applyAlignment="1">
      <alignment horizontal="left"/>
    </xf>
    <xf numFmtId="3" fontId="5" fillId="10" borderId="50" xfId="0" applyNumberFormat="1" applyFont="1" applyFill="1" applyBorder="1" applyAlignment="1">
      <alignment horizontal="left" vertical="center" wrapText="1"/>
    </xf>
    <xf numFmtId="14" fontId="1" fillId="0" borderId="21" xfId="0" applyNumberFormat="1" applyFont="1" applyBorder="1" applyAlignment="1">
      <alignment horizontal="left" vertical="center" wrapText="1"/>
    </xf>
    <xf numFmtId="0" fontId="0" fillId="0" borderId="51" xfId="0" applyBorder="1"/>
    <xf numFmtId="0" fontId="0" fillId="0" borderId="53" xfId="0" applyBorder="1"/>
    <xf numFmtId="14" fontId="12" fillId="0" borderId="54" xfId="0" applyNumberFormat="1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3" fontId="12" fillId="4" borderId="57" xfId="0" applyNumberFormat="1" applyFont="1" applyFill="1" applyBorder="1" applyAlignment="1">
      <alignment horizontal="left" vertical="center" wrapText="1"/>
    </xf>
    <xf numFmtId="0" fontId="13" fillId="0" borderId="55" xfId="0" applyFont="1" applyBorder="1" applyAlignment="1">
      <alignment horizontal="left"/>
    </xf>
    <xf numFmtId="14" fontId="13" fillId="0" borderId="58" xfId="0" applyNumberFormat="1" applyFont="1" applyBorder="1" applyAlignment="1">
      <alignment horizontal="left"/>
    </xf>
    <xf numFmtId="0" fontId="13" fillId="0" borderId="52" xfId="0" applyFont="1" applyBorder="1"/>
    <xf numFmtId="14" fontId="4" fillId="0" borderId="4" xfId="0" applyNumberFormat="1" applyFont="1" applyBorder="1" applyAlignment="1">
      <alignment horizontal="left" vertical="center" wrapText="1"/>
    </xf>
    <xf numFmtId="14" fontId="16" fillId="0" borderId="55" xfId="0" applyNumberFormat="1" applyFont="1" applyBorder="1" applyAlignment="1">
      <alignment horizontal="left" vertical="center" wrapText="1"/>
    </xf>
    <xf numFmtId="14" fontId="4" fillId="0" borderId="39" xfId="0" applyNumberFormat="1" applyFont="1" applyBorder="1" applyAlignment="1">
      <alignment horizontal="left" vertical="center" wrapText="1"/>
    </xf>
    <xf numFmtId="3" fontId="5" fillId="10" borderId="58" xfId="0" applyNumberFormat="1" applyFont="1" applyFill="1" applyBorder="1" applyAlignment="1">
      <alignment horizontal="left" vertical="center" wrapText="1"/>
    </xf>
    <xf numFmtId="3" fontId="9" fillId="3" borderId="4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3" fontId="9" fillId="8" borderId="41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0" fillId="8" borderId="17" xfId="0" applyNumberForma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" fontId="14" fillId="9" borderId="46" xfId="0" applyNumberFormat="1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3" fontId="9" fillId="8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9" fillId="3" borderId="47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3" fontId="9" fillId="8" borderId="29" xfId="0" applyNumberFormat="1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3" fontId="0" fillId="8" borderId="43" xfId="0" applyNumberFormat="1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3" fontId="14" fillId="9" borderId="18" xfId="0" applyNumberFormat="1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3" fontId="9" fillId="3" borderId="29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topLeftCell="A52" zoomScale="80" zoomScaleNormal="80" workbookViewId="0">
      <selection activeCell="B82" sqref="B82"/>
    </sheetView>
  </sheetViews>
  <sheetFormatPr defaultRowHeight="14.4" x14ac:dyDescent="0.3"/>
  <cols>
    <col min="1" max="1" width="23.21875" customWidth="1"/>
    <col min="2" max="2" width="14.88671875" customWidth="1"/>
    <col min="3" max="3" width="54.77734375" customWidth="1"/>
    <col min="4" max="4" width="20.3320312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6.109375" customWidth="1"/>
    <col min="10" max="10" width="16.5546875" customWidth="1"/>
    <col min="13" max="13" width="9.109375" customWidth="1"/>
  </cols>
  <sheetData>
    <row r="1" spans="1:10" ht="15" customHeight="1" x14ac:dyDescent="0.3">
      <c r="A1" s="152" t="s">
        <v>29</v>
      </c>
      <c r="B1" s="153"/>
      <c r="C1" s="153"/>
      <c r="D1" s="153"/>
      <c r="I1" s="33" t="s">
        <v>26</v>
      </c>
    </row>
    <row r="2" spans="1:10" ht="15" customHeight="1" x14ac:dyDescent="0.3">
      <c r="A2" s="153"/>
      <c r="B2" s="153"/>
      <c r="C2" s="153"/>
      <c r="D2" s="153"/>
    </row>
    <row r="3" spans="1:10" x14ac:dyDescent="0.3">
      <c r="A3" s="4"/>
      <c r="B3" s="4"/>
      <c r="C3" s="4"/>
      <c r="D3" s="4"/>
      <c r="I3" s="75" t="s">
        <v>28</v>
      </c>
      <c r="J3" s="5">
        <f>D7+D13+D21+D22+SUM(D40:D42)+D47+SUM(D60:D62)+D65</f>
        <v>42350</v>
      </c>
    </row>
    <row r="4" spans="1:10" ht="15" thickBot="1" x14ac:dyDescent="0.35">
      <c r="A4" s="4"/>
      <c r="B4" s="4"/>
      <c r="C4" s="4"/>
      <c r="D4" s="4"/>
      <c r="I4" s="35" t="s">
        <v>27</v>
      </c>
      <c r="J4" s="5">
        <f>D8+SUM(D10:D11)+D58+D59+D64</f>
        <v>20570</v>
      </c>
    </row>
    <row r="5" spans="1:10" ht="15.6" x14ac:dyDescent="0.3">
      <c r="A5" s="154" t="s">
        <v>0</v>
      </c>
      <c r="B5" s="154" t="s">
        <v>1</v>
      </c>
      <c r="C5" s="154" t="s">
        <v>2</v>
      </c>
      <c r="D5" s="15" t="s">
        <v>3</v>
      </c>
      <c r="E5" s="173" t="s">
        <v>10</v>
      </c>
      <c r="F5" s="163" t="s">
        <v>11</v>
      </c>
      <c r="G5" s="163" t="s">
        <v>23</v>
      </c>
      <c r="H5" s="163" t="s">
        <v>24</v>
      </c>
      <c r="I5" s="103" t="s">
        <v>25</v>
      </c>
      <c r="J5" s="5">
        <f>D15+D39+D43+D14+D56+D57+D63</f>
        <v>13552</v>
      </c>
    </row>
    <row r="6" spans="1:10" ht="16.2" thickBot="1" x14ac:dyDescent="0.35">
      <c r="A6" s="155"/>
      <c r="B6" s="155"/>
      <c r="C6" s="155"/>
      <c r="D6" s="16" t="s">
        <v>4</v>
      </c>
      <c r="E6" s="174"/>
      <c r="F6" s="164"/>
      <c r="G6" s="164"/>
      <c r="H6" s="164"/>
      <c r="I6" s="20" t="s">
        <v>12</v>
      </c>
      <c r="J6" s="5">
        <f>D9+D12+SUM(D19:D20)+SUM(D23:D25)+SUM(D29:D30)+SUM(D34:D38)+SUM(D53:D55)+D45+SUM(D50:D51)</f>
        <v>133100</v>
      </c>
    </row>
    <row r="7" spans="1:10" ht="16.2" thickBot="1" x14ac:dyDescent="0.35">
      <c r="A7" s="9">
        <v>44379</v>
      </c>
      <c r="B7" s="10">
        <v>44396</v>
      </c>
      <c r="C7" s="72" t="s">
        <v>59</v>
      </c>
      <c r="D7" s="76">
        <v>3630</v>
      </c>
      <c r="E7" s="40" t="s">
        <v>58</v>
      </c>
      <c r="F7" s="42">
        <v>44389</v>
      </c>
      <c r="G7" s="42"/>
      <c r="H7" s="34">
        <v>3630</v>
      </c>
      <c r="I7" s="21" t="s">
        <v>13</v>
      </c>
      <c r="J7" s="5">
        <f>D16+D28+D33</f>
        <v>10890</v>
      </c>
    </row>
    <row r="8" spans="1:10" ht="16.2" thickBot="1" x14ac:dyDescent="0.35">
      <c r="A8" s="9">
        <v>44379</v>
      </c>
      <c r="B8" s="10">
        <v>44399</v>
      </c>
      <c r="C8" s="72" t="s">
        <v>60</v>
      </c>
      <c r="D8" s="70">
        <v>2420</v>
      </c>
      <c r="E8" t="s">
        <v>61</v>
      </c>
      <c r="F8" s="42">
        <v>44393</v>
      </c>
      <c r="G8" s="42" t="s">
        <v>62</v>
      </c>
      <c r="H8" s="34">
        <v>2420</v>
      </c>
      <c r="I8" s="22" t="s">
        <v>14</v>
      </c>
      <c r="J8" s="5">
        <f>D27+D26+D17+D18+D31+D32+D44+SUM(D48:D49)+D46+D52</f>
        <v>58080</v>
      </c>
    </row>
    <row r="9" spans="1:10" ht="15.75" customHeight="1" thickBot="1" x14ac:dyDescent="0.35">
      <c r="A9" s="9">
        <v>44380</v>
      </c>
      <c r="B9" s="10">
        <v>44404</v>
      </c>
      <c r="C9" s="72" t="s">
        <v>40</v>
      </c>
      <c r="D9" s="45">
        <v>7260</v>
      </c>
      <c r="E9" s="40" t="s">
        <v>33</v>
      </c>
      <c r="F9" s="42">
        <v>44397</v>
      </c>
      <c r="G9" s="42" t="s">
        <v>45</v>
      </c>
      <c r="H9" s="34">
        <v>7260</v>
      </c>
      <c r="J9" s="30">
        <f>SUM(J3:J8)</f>
        <v>278542</v>
      </c>
    </row>
    <row r="10" spans="1:10" ht="16.2" thickBot="1" x14ac:dyDescent="0.35">
      <c r="A10" s="9">
        <v>44380</v>
      </c>
      <c r="B10" s="10">
        <v>44399</v>
      </c>
      <c r="C10" s="72" t="s">
        <v>63</v>
      </c>
      <c r="D10" s="70">
        <v>3630</v>
      </c>
      <c r="E10" s="40" t="s">
        <v>61</v>
      </c>
      <c r="F10" s="42">
        <v>44393</v>
      </c>
      <c r="G10" s="42" t="s">
        <v>62</v>
      </c>
      <c r="H10" s="34">
        <v>3630</v>
      </c>
    </row>
    <row r="11" spans="1:10" ht="15" customHeight="1" thickBot="1" x14ac:dyDescent="0.35">
      <c r="A11" s="9">
        <v>44381</v>
      </c>
      <c r="B11" s="10">
        <v>44399</v>
      </c>
      <c r="C11" s="72" t="s">
        <v>67</v>
      </c>
      <c r="D11" s="70">
        <v>3630</v>
      </c>
      <c r="E11" t="s">
        <v>61</v>
      </c>
      <c r="F11" s="42">
        <v>44393</v>
      </c>
      <c r="G11" s="42" t="s">
        <v>62</v>
      </c>
      <c r="H11" s="34">
        <v>3630</v>
      </c>
    </row>
    <row r="12" spans="1:10" ht="16.2" thickBot="1" x14ac:dyDescent="0.35">
      <c r="A12" s="12">
        <v>44386</v>
      </c>
      <c r="B12" s="13">
        <v>44396</v>
      </c>
      <c r="C12" s="73" t="s">
        <v>34</v>
      </c>
      <c r="D12" s="19">
        <v>4840</v>
      </c>
      <c r="E12" s="40" t="s">
        <v>33</v>
      </c>
      <c r="F12" s="14">
        <v>44389</v>
      </c>
      <c r="G12" s="14"/>
      <c r="H12" s="34">
        <v>4840</v>
      </c>
    </row>
    <row r="13" spans="1:10" ht="16.5" customHeight="1" thickBot="1" x14ac:dyDescent="0.35">
      <c r="A13" s="12">
        <v>44386</v>
      </c>
      <c r="B13" s="41">
        <v>44401</v>
      </c>
      <c r="C13" s="73" t="s">
        <v>64</v>
      </c>
      <c r="D13" s="74">
        <v>3630</v>
      </c>
      <c r="E13" s="40" t="s">
        <v>65</v>
      </c>
      <c r="F13" s="42">
        <v>44396</v>
      </c>
      <c r="G13" s="42"/>
      <c r="H13" s="34">
        <v>3630</v>
      </c>
    </row>
    <row r="14" spans="1:10" ht="16.5" customHeight="1" thickBot="1" x14ac:dyDescent="0.35">
      <c r="A14" s="9">
        <v>44386</v>
      </c>
      <c r="B14" s="94">
        <v>44422</v>
      </c>
      <c r="C14" s="107" t="s">
        <v>103</v>
      </c>
      <c r="D14" s="108">
        <v>1936</v>
      </c>
      <c r="E14" s="40" t="s">
        <v>93</v>
      </c>
      <c r="F14" s="42">
        <v>44418</v>
      </c>
      <c r="G14" s="42" t="s">
        <v>94</v>
      </c>
      <c r="H14" s="34">
        <v>1936</v>
      </c>
    </row>
    <row r="15" spans="1:10" ht="16.5" customHeight="1" thickBot="1" x14ac:dyDescent="0.35">
      <c r="A15" s="12">
        <v>44387</v>
      </c>
      <c r="B15" s="41">
        <v>44422</v>
      </c>
      <c r="C15" s="73" t="s">
        <v>96</v>
      </c>
      <c r="D15" s="104">
        <v>1936</v>
      </c>
      <c r="E15" s="40" t="s">
        <v>93</v>
      </c>
      <c r="F15" s="42">
        <v>44418</v>
      </c>
      <c r="G15" s="42" t="s">
        <v>94</v>
      </c>
      <c r="H15" s="34">
        <v>1936</v>
      </c>
    </row>
    <row r="16" spans="1:10" ht="16.2" thickBot="1" x14ac:dyDescent="0.35">
      <c r="A16" s="12">
        <v>44387</v>
      </c>
      <c r="B16" s="41">
        <v>44411</v>
      </c>
      <c r="C16" s="73" t="s">
        <v>55</v>
      </c>
      <c r="D16" s="69">
        <v>3630</v>
      </c>
      <c r="E16" s="40" t="s">
        <v>54</v>
      </c>
      <c r="F16" s="42">
        <v>44404</v>
      </c>
      <c r="G16" s="42" t="s">
        <v>56</v>
      </c>
      <c r="H16" s="34">
        <v>3630</v>
      </c>
    </row>
    <row r="17" spans="1:9" ht="16.2" thickBot="1" x14ac:dyDescent="0.35">
      <c r="A17" s="12">
        <v>44393</v>
      </c>
      <c r="B17" s="41">
        <v>44408</v>
      </c>
      <c r="C17" s="86" t="s">
        <v>71</v>
      </c>
      <c r="D17" s="84">
        <v>7260</v>
      </c>
      <c r="E17" s="40" t="s">
        <v>74</v>
      </c>
      <c r="F17" s="42">
        <v>44400</v>
      </c>
      <c r="G17" s="42" t="s">
        <v>73</v>
      </c>
      <c r="H17" s="34">
        <v>7260</v>
      </c>
    </row>
    <row r="18" spans="1:9" ht="16.2" thickBot="1" x14ac:dyDescent="0.35">
      <c r="A18" s="12">
        <v>44393</v>
      </c>
      <c r="B18" s="41">
        <v>44408</v>
      </c>
      <c r="C18" s="86" t="s">
        <v>72</v>
      </c>
      <c r="D18" s="84">
        <v>7260</v>
      </c>
      <c r="E18" s="40" t="s">
        <v>74</v>
      </c>
      <c r="F18" s="42">
        <v>44400</v>
      </c>
      <c r="G18" s="42" t="s">
        <v>73</v>
      </c>
      <c r="H18" s="34">
        <v>7260</v>
      </c>
    </row>
    <row r="19" spans="1:9" ht="16.2" thickBot="1" x14ac:dyDescent="0.35">
      <c r="A19" s="9">
        <v>44393</v>
      </c>
      <c r="B19" s="10">
        <v>44403</v>
      </c>
      <c r="C19" s="72" t="s">
        <v>32</v>
      </c>
      <c r="D19" s="45">
        <v>4840</v>
      </c>
      <c r="E19" s="11" t="s">
        <v>33</v>
      </c>
      <c r="F19" s="14">
        <v>44396</v>
      </c>
      <c r="G19" s="14"/>
      <c r="H19" s="34">
        <v>4840</v>
      </c>
    </row>
    <row r="20" spans="1:9" ht="16.2" thickBot="1" x14ac:dyDescent="0.35">
      <c r="A20" s="9">
        <v>44393</v>
      </c>
      <c r="B20" s="10">
        <v>44412</v>
      </c>
      <c r="C20" s="72" t="s">
        <v>38</v>
      </c>
      <c r="D20" s="45">
        <v>4840</v>
      </c>
      <c r="E20" s="40" t="s">
        <v>33</v>
      </c>
      <c r="F20" s="42">
        <v>44405</v>
      </c>
      <c r="G20" s="42" t="s">
        <v>46</v>
      </c>
      <c r="H20" s="34">
        <v>4840</v>
      </c>
    </row>
    <row r="21" spans="1:9" ht="16.2" thickBot="1" x14ac:dyDescent="0.35">
      <c r="A21" s="9">
        <v>44393</v>
      </c>
      <c r="B21" s="10">
        <v>44408</v>
      </c>
      <c r="C21" s="72" t="s">
        <v>68</v>
      </c>
      <c r="D21" s="74">
        <v>3630</v>
      </c>
      <c r="E21" s="40" t="s">
        <v>74</v>
      </c>
      <c r="F21" s="42">
        <v>44400</v>
      </c>
      <c r="G21" s="42"/>
      <c r="H21" s="34">
        <v>3630</v>
      </c>
    </row>
    <row r="22" spans="1:9" ht="16.2" thickBot="1" x14ac:dyDescent="0.35">
      <c r="A22" s="9">
        <v>44393</v>
      </c>
      <c r="B22" s="10">
        <v>44408</v>
      </c>
      <c r="C22" s="82" t="s">
        <v>69</v>
      </c>
      <c r="D22" s="81">
        <v>3630</v>
      </c>
      <c r="E22" s="40" t="s">
        <v>74</v>
      </c>
      <c r="F22" s="42">
        <v>44400</v>
      </c>
      <c r="G22" s="42"/>
      <c r="H22" s="34">
        <v>3630</v>
      </c>
    </row>
    <row r="23" spans="1:9" ht="16.2" thickBot="1" x14ac:dyDescent="0.35">
      <c r="A23" s="9">
        <v>44394</v>
      </c>
      <c r="B23" s="10">
        <v>44404</v>
      </c>
      <c r="C23" s="72" t="s">
        <v>41</v>
      </c>
      <c r="D23" s="46">
        <v>7260</v>
      </c>
      <c r="E23" s="40" t="s">
        <v>33</v>
      </c>
      <c r="F23" s="42">
        <v>44397</v>
      </c>
      <c r="G23" s="42" t="s">
        <v>45</v>
      </c>
      <c r="H23" s="34">
        <v>7260</v>
      </c>
    </row>
    <row r="24" spans="1:9" ht="16.2" thickBot="1" x14ac:dyDescent="0.35">
      <c r="A24" s="9">
        <v>44394</v>
      </c>
      <c r="B24" s="10">
        <v>44404</v>
      </c>
      <c r="C24" s="72" t="s">
        <v>42</v>
      </c>
      <c r="D24" s="45">
        <v>7260</v>
      </c>
      <c r="E24" s="40" t="s">
        <v>33</v>
      </c>
      <c r="F24" s="42">
        <v>44397</v>
      </c>
      <c r="G24" s="42" t="s">
        <v>45</v>
      </c>
      <c r="H24" s="34">
        <v>7260</v>
      </c>
    </row>
    <row r="25" spans="1:9" ht="16.2" thickBot="1" x14ac:dyDescent="0.35">
      <c r="A25" s="9">
        <v>44394</v>
      </c>
      <c r="B25" s="10">
        <v>44411</v>
      </c>
      <c r="C25" s="72" t="s">
        <v>44</v>
      </c>
      <c r="D25" s="45">
        <v>8470</v>
      </c>
      <c r="E25" s="40" t="s">
        <v>33</v>
      </c>
      <c r="F25" s="42">
        <v>44404</v>
      </c>
      <c r="G25" s="42" t="s">
        <v>47</v>
      </c>
      <c r="H25" s="34">
        <v>8470</v>
      </c>
    </row>
    <row r="26" spans="1:9" ht="16.2" thickBot="1" x14ac:dyDescent="0.35">
      <c r="A26" s="9">
        <v>44394</v>
      </c>
      <c r="B26" s="10">
        <v>44408</v>
      </c>
      <c r="C26" s="85" t="s">
        <v>70</v>
      </c>
      <c r="D26" s="83">
        <v>3630</v>
      </c>
      <c r="E26" s="40" t="s">
        <v>74</v>
      </c>
      <c r="F26" s="42">
        <v>44400</v>
      </c>
      <c r="G26" s="42"/>
      <c r="H26" s="34">
        <v>3630</v>
      </c>
    </row>
    <row r="27" spans="1:9" ht="16.2" thickBot="1" x14ac:dyDescent="0.35">
      <c r="A27" s="9">
        <v>44394</v>
      </c>
      <c r="B27" s="10">
        <v>44406</v>
      </c>
      <c r="C27" s="72" t="s">
        <v>66</v>
      </c>
      <c r="D27" s="71">
        <v>7260</v>
      </c>
      <c r="E27" s="40" t="s">
        <v>65</v>
      </c>
      <c r="F27" s="42">
        <v>44399</v>
      </c>
      <c r="G27" s="42"/>
      <c r="H27" s="34">
        <v>7260</v>
      </c>
      <c r="I27" t="s">
        <v>102</v>
      </c>
    </row>
    <row r="28" spans="1:9" ht="16.2" thickBot="1" x14ac:dyDescent="0.35">
      <c r="A28" s="9">
        <v>44394</v>
      </c>
      <c r="B28" s="10">
        <v>44404</v>
      </c>
      <c r="C28" s="72" t="s">
        <v>53</v>
      </c>
      <c r="D28" s="69">
        <v>3630</v>
      </c>
      <c r="E28" s="40" t="s">
        <v>54</v>
      </c>
      <c r="F28" s="42">
        <v>44397</v>
      </c>
      <c r="G28" s="42"/>
      <c r="H28" s="34">
        <v>3630</v>
      </c>
    </row>
    <row r="29" spans="1:9" ht="16.2" thickBot="1" x14ac:dyDescent="0.35">
      <c r="A29" s="9">
        <v>44395</v>
      </c>
      <c r="B29" s="10">
        <v>44411</v>
      </c>
      <c r="C29" s="72" t="s">
        <v>48</v>
      </c>
      <c r="D29" s="45">
        <v>8470</v>
      </c>
      <c r="E29" s="40" t="s">
        <v>33</v>
      </c>
      <c r="F29" s="42">
        <v>44404</v>
      </c>
      <c r="G29" s="42" t="s">
        <v>47</v>
      </c>
      <c r="H29" s="34">
        <v>8470</v>
      </c>
    </row>
    <row r="30" spans="1:9" ht="16.2" thickBot="1" x14ac:dyDescent="0.35">
      <c r="A30" s="9">
        <v>44400</v>
      </c>
      <c r="B30" s="10">
        <v>44410</v>
      </c>
      <c r="C30" s="94" t="s">
        <v>36</v>
      </c>
      <c r="D30" s="45">
        <v>4840</v>
      </c>
      <c r="E30" s="40" t="s">
        <v>33</v>
      </c>
      <c r="F30" s="42">
        <v>44403</v>
      </c>
      <c r="G30" s="42"/>
      <c r="H30" s="34">
        <v>4840</v>
      </c>
    </row>
    <row r="31" spans="1:9" ht="16.2" thickBot="1" x14ac:dyDescent="0.35">
      <c r="A31" s="9">
        <v>44400</v>
      </c>
      <c r="B31" s="41">
        <v>44416</v>
      </c>
      <c r="C31" s="87" t="s">
        <v>75</v>
      </c>
      <c r="D31" s="71">
        <v>7260</v>
      </c>
      <c r="E31" s="40" t="s">
        <v>76</v>
      </c>
      <c r="F31" s="42">
        <v>44410</v>
      </c>
      <c r="G31" s="42"/>
      <c r="H31" s="34">
        <v>7260</v>
      </c>
    </row>
    <row r="32" spans="1:9" ht="16.2" thickBot="1" x14ac:dyDescent="0.35">
      <c r="A32" s="9">
        <v>44400</v>
      </c>
      <c r="B32" s="87">
        <v>44416</v>
      </c>
      <c r="C32" s="87" t="s">
        <v>77</v>
      </c>
      <c r="D32" s="71">
        <v>3630</v>
      </c>
      <c r="E32" s="40" t="s">
        <v>76</v>
      </c>
      <c r="F32" s="42">
        <v>44410</v>
      </c>
      <c r="G32" s="42"/>
      <c r="H32" s="34">
        <v>3630</v>
      </c>
    </row>
    <row r="33" spans="1:9" ht="16.2" thickBot="1" x14ac:dyDescent="0.35">
      <c r="A33" s="9">
        <v>44401</v>
      </c>
      <c r="B33" s="87">
        <v>44411</v>
      </c>
      <c r="C33" s="73" t="s">
        <v>57</v>
      </c>
      <c r="D33" s="69">
        <v>3630</v>
      </c>
      <c r="E33" s="40" t="s">
        <v>54</v>
      </c>
      <c r="F33" s="42">
        <v>44404</v>
      </c>
      <c r="G33" s="42" t="s">
        <v>56</v>
      </c>
      <c r="H33" s="34">
        <v>3630</v>
      </c>
    </row>
    <row r="34" spans="1:9" ht="16.2" thickBot="1" x14ac:dyDescent="0.35">
      <c r="A34" s="9">
        <v>44401</v>
      </c>
      <c r="B34" s="94">
        <v>44411</v>
      </c>
      <c r="C34" s="72" t="s">
        <v>49</v>
      </c>
      <c r="D34" s="45">
        <v>8470</v>
      </c>
      <c r="E34" s="40" t="s">
        <v>33</v>
      </c>
      <c r="F34" s="42">
        <v>44404</v>
      </c>
      <c r="G34" s="42" t="s">
        <v>47</v>
      </c>
      <c r="H34" s="34">
        <v>8470</v>
      </c>
    </row>
    <row r="35" spans="1:9" ht="16.2" thickBot="1" x14ac:dyDescent="0.35">
      <c r="A35" s="9">
        <v>44401</v>
      </c>
      <c r="B35" s="94">
        <v>44411</v>
      </c>
      <c r="C35" s="94" t="s">
        <v>37</v>
      </c>
      <c r="D35" s="45">
        <v>4840</v>
      </c>
      <c r="E35" s="40" t="s">
        <v>33</v>
      </c>
      <c r="F35" s="42">
        <v>44404</v>
      </c>
      <c r="G35" s="42"/>
      <c r="H35" s="113">
        <v>4840</v>
      </c>
    </row>
    <row r="36" spans="1:9" ht="16.2" thickBot="1" x14ac:dyDescent="0.35">
      <c r="A36" s="9">
        <v>44402</v>
      </c>
      <c r="B36" s="94">
        <v>44412</v>
      </c>
      <c r="C36" s="72" t="s">
        <v>39</v>
      </c>
      <c r="D36" s="46">
        <v>4840</v>
      </c>
      <c r="E36" s="40" t="s">
        <v>33</v>
      </c>
      <c r="F36" s="42">
        <v>44405</v>
      </c>
      <c r="G36" t="s">
        <v>46</v>
      </c>
      <c r="H36" s="113">
        <v>4840</v>
      </c>
    </row>
    <row r="37" spans="1:9" ht="16.2" thickBot="1" x14ac:dyDescent="0.35">
      <c r="A37" s="9">
        <v>44407</v>
      </c>
      <c r="B37" s="94">
        <v>44417</v>
      </c>
      <c r="C37" s="95" t="s">
        <v>35</v>
      </c>
      <c r="D37" s="80">
        <v>4840</v>
      </c>
      <c r="E37" s="77" t="s">
        <v>33</v>
      </c>
      <c r="F37" s="78">
        <v>44410</v>
      </c>
      <c r="G37" s="78"/>
      <c r="H37" s="110">
        <v>4840</v>
      </c>
    </row>
    <row r="38" spans="1:9" ht="16.2" thickBot="1" x14ac:dyDescent="0.35">
      <c r="A38" s="9">
        <v>44407</v>
      </c>
      <c r="B38" s="94">
        <v>44417</v>
      </c>
      <c r="C38" s="95" t="s">
        <v>43</v>
      </c>
      <c r="D38" s="80">
        <v>7260</v>
      </c>
      <c r="E38" s="77" t="s">
        <v>33</v>
      </c>
      <c r="F38" s="78">
        <v>44410</v>
      </c>
      <c r="G38" s="78"/>
      <c r="H38" s="110">
        <v>7260</v>
      </c>
    </row>
    <row r="39" spans="1:9" ht="16.2" thickBot="1" x14ac:dyDescent="0.35">
      <c r="A39" s="18">
        <v>44407</v>
      </c>
      <c r="B39" s="144">
        <v>44422</v>
      </c>
      <c r="C39" s="95" t="s">
        <v>92</v>
      </c>
      <c r="D39" s="102">
        <v>1936</v>
      </c>
      <c r="E39" s="77" t="s">
        <v>93</v>
      </c>
      <c r="F39" s="78">
        <v>44418</v>
      </c>
      <c r="G39" s="78" t="s">
        <v>94</v>
      </c>
      <c r="H39" s="110">
        <v>1936</v>
      </c>
    </row>
    <row r="40" spans="1:9" ht="16.2" thickBot="1" x14ac:dyDescent="0.35">
      <c r="A40" s="18">
        <v>44407</v>
      </c>
      <c r="B40" s="144">
        <v>44423</v>
      </c>
      <c r="C40" s="95" t="s">
        <v>88</v>
      </c>
      <c r="D40" s="101">
        <v>3630</v>
      </c>
      <c r="E40" s="77" t="s">
        <v>87</v>
      </c>
      <c r="F40" s="78">
        <v>44414</v>
      </c>
      <c r="G40" s="78" t="s">
        <v>91</v>
      </c>
      <c r="H40" s="110">
        <v>3630</v>
      </c>
    </row>
    <row r="41" spans="1:9" ht="16.2" thickBot="1" x14ac:dyDescent="0.35">
      <c r="A41" s="18">
        <v>44408</v>
      </c>
      <c r="B41" s="144">
        <v>44423</v>
      </c>
      <c r="C41" s="95" t="s">
        <v>89</v>
      </c>
      <c r="D41" s="101">
        <v>3630</v>
      </c>
      <c r="E41" s="77" t="s">
        <v>87</v>
      </c>
      <c r="F41" s="78">
        <v>44414</v>
      </c>
      <c r="G41" s="78" t="s">
        <v>91</v>
      </c>
      <c r="H41" s="110">
        <v>3630</v>
      </c>
    </row>
    <row r="42" spans="1:9" ht="16.2" thickBot="1" x14ac:dyDescent="0.35">
      <c r="A42" s="18">
        <v>44408</v>
      </c>
      <c r="B42" s="144">
        <v>44423</v>
      </c>
      <c r="C42" s="95" t="s">
        <v>90</v>
      </c>
      <c r="D42" s="101">
        <v>3630</v>
      </c>
      <c r="E42" s="77" t="s">
        <v>87</v>
      </c>
      <c r="F42" s="78">
        <v>44414</v>
      </c>
      <c r="G42" s="78" t="s">
        <v>91</v>
      </c>
      <c r="H42" s="110">
        <v>3630</v>
      </c>
    </row>
    <row r="43" spans="1:9" ht="16.2" thickBot="1" x14ac:dyDescent="0.35">
      <c r="A43" s="18">
        <v>44408</v>
      </c>
      <c r="B43" s="144">
        <v>44422</v>
      </c>
      <c r="C43" s="95" t="s">
        <v>95</v>
      </c>
      <c r="D43" s="102">
        <v>1936</v>
      </c>
      <c r="E43" s="77" t="s">
        <v>93</v>
      </c>
      <c r="F43" s="78">
        <v>44418</v>
      </c>
      <c r="G43" s="78" t="s">
        <v>94</v>
      </c>
      <c r="H43" s="110">
        <v>1936</v>
      </c>
    </row>
    <row r="44" spans="1:9" s="92" customFormat="1" ht="16.2" thickBot="1" x14ac:dyDescent="0.35">
      <c r="A44" s="96">
        <v>44408</v>
      </c>
      <c r="B44" s="146">
        <v>44422</v>
      </c>
      <c r="C44" s="97" t="s">
        <v>86</v>
      </c>
      <c r="D44" s="100">
        <v>3630</v>
      </c>
      <c r="E44" s="98" t="s">
        <v>87</v>
      </c>
      <c r="F44" s="99">
        <v>44414</v>
      </c>
      <c r="G44" s="99"/>
      <c r="H44" s="111">
        <v>3630</v>
      </c>
      <c r="I44" s="92" t="s">
        <v>26</v>
      </c>
    </row>
    <row r="45" spans="1:9" ht="16.8" thickTop="1" thickBot="1" x14ac:dyDescent="0.35">
      <c r="A45" s="88">
        <v>44409</v>
      </c>
      <c r="B45" s="144">
        <v>44432</v>
      </c>
      <c r="C45" s="109" t="s">
        <v>78</v>
      </c>
      <c r="D45" s="89">
        <v>8470</v>
      </c>
      <c r="E45" s="90" t="s">
        <v>79</v>
      </c>
      <c r="F45" s="91">
        <v>44425</v>
      </c>
      <c r="G45" s="91" t="s">
        <v>80</v>
      </c>
      <c r="H45" s="112">
        <v>8470</v>
      </c>
      <c r="I45" s="44"/>
    </row>
    <row r="46" spans="1:9" ht="16.2" thickBot="1" x14ac:dyDescent="0.35">
      <c r="A46" s="88">
        <v>44414</v>
      </c>
      <c r="B46" s="144">
        <v>44427</v>
      </c>
      <c r="C46" s="109" t="s">
        <v>97</v>
      </c>
      <c r="D46" s="105">
        <v>2420</v>
      </c>
      <c r="E46" s="90" t="s">
        <v>93</v>
      </c>
      <c r="F46" s="91">
        <v>44420</v>
      </c>
      <c r="G46" s="91"/>
      <c r="H46" s="112">
        <v>2420</v>
      </c>
      <c r="I46" s="44"/>
    </row>
    <row r="47" spans="1:9" ht="16.2" thickBot="1" x14ac:dyDescent="0.35">
      <c r="A47" s="88">
        <v>44414</v>
      </c>
      <c r="B47" s="144">
        <v>44431</v>
      </c>
      <c r="C47" s="109" t="s">
        <v>100</v>
      </c>
      <c r="D47" s="106">
        <v>3630</v>
      </c>
      <c r="E47" s="90" t="s">
        <v>101</v>
      </c>
      <c r="F47" s="91">
        <v>44424</v>
      </c>
      <c r="G47" s="91"/>
      <c r="H47" s="112">
        <v>3630</v>
      </c>
      <c r="I47" s="44"/>
    </row>
    <row r="48" spans="1:9" ht="16.2" thickBot="1" x14ac:dyDescent="0.35">
      <c r="A48" s="88">
        <v>44415</v>
      </c>
      <c r="B48" s="144">
        <v>44427</v>
      </c>
      <c r="C48" s="109" t="s">
        <v>98</v>
      </c>
      <c r="D48" s="105">
        <v>7260</v>
      </c>
      <c r="E48" s="90" t="s">
        <v>93</v>
      </c>
      <c r="F48" s="91">
        <v>44420</v>
      </c>
      <c r="G48" s="91"/>
      <c r="H48" s="112">
        <v>7260</v>
      </c>
      <c r="I48" s="44"/>
    </row>
    <row r="49" spans="1:11" ht="16.2" thickBot="1" x14ac:dyDescent="0.35">
      <c r="A49" s="88">
        <v>44415</v>
      </c>
      <c r="B49" s="144">
        <v>44427</v>
      </c>
      <c r="C49" s="109" t="s">
        <v>99</v>
      </c>
      <c r="D49" s="105">
        <v>3630</v>
      </c>
      <c r="E49" s="90" t="s">
        <v>93</v>
      </c>
      <c r="F49" s="91">
        <v>44420</v>
      </c>
      <c r="G49" s="91"/>
      <c r="H49" s="112">
        <v>3630</v>
      </c>
      <c r="I49" s="44"/>
    </row>
    <row r="50" spans="1:11" ht="16.2" thickBot="1" x14ac:dyDescent="0.35">
      <c r="A50" s="47">
        <v>44416</v>
      </c>
      <c r="B50" s="144">
        <v>44432</v>
      </c>
      <c r="C50" s="109" t="s">
        <v>81</v>
      </c>
      <c r="D50" s="89">
        <v>8470</v>
      </c>
      <c r="E50" s="90" t="s">
        <v>79</v>
      </c>
      <c r="F50" s="91">
        <v>44425</v>
      </c>
      <c r="G50" s="91" t="s">
        <v>80</v>
      </c>
      <c r="H50" s="112">
        <v>8470</v>
      </c>
      <c r="I50" s="44"/>
    </row>
    <row r="51" spans="1:11" ht="16.2" thickBot="1" x14ac:dyDescent="0.35">
      <c r="A51" s="93">
        <v>44421</v>
      </c>
      <c r="B51" s="144">
        <v>44431</v>
      </c>
      <c r="C51" s="109" t="s">
        <v>82</v>
      </c>
      <c r="D51" s="89">
        <v>3630</v>
      </c>
      <c r="E51" s="90" t="s">
        <v>79</v>
      </c>
      <c r="F51" s="36">
        <v>44424</v>
      </c>
      <c r="G51" s="79"/>
      <c r="H51" s="114">
        <v>3630</v>
      </c>
    </row>
    <row r="52" spans="1:11" ht="16.2" thickBot="1" x14ac:dyDescent="0.35">
      <c r="A52" s="93">
        <v>44421</v>
      </c>
      <c r="B52" s="17">
        <v>44434</v>
      </c>
      <c r="C52" s="109" t="s">
        <v>104</v>
      </c>
      <c r="D52" s="105">
        <v>4840</v>
      </c>
      <c r="E52" s="90" t="s">
        <v>105</v>
      </c>
      <c r="F52" s="36">
        <v>44427</v>
      </c>
      <c r="G52" s="79"/>
      <c r="H52" s="114">
        <v>4840</v>
      </c>
    </row>
    <row r="53" spans="1:11" ht="16.2" thickBot="1" x14ac:dyDescent="0.35">
      <c r="A53" s="47">
        <v>44422</v>
      </c>
      <c r="B53" s="144">
        <v>44432</v>
      </c>
      <c r="C53" s="109" t="s">
        <v>83</v>
      </c>
      <c r="D53" s="89">
        <v>8470</v>
      </c>
      <c r="E53" s="90" t="s">
        <v>79</v>
      </c>
      <c r="F53" s="91">
        <v>44425</v>
      </c>
      <c r="G53" s="91" t="s">
        <v>80</v>
      </c>
      <c r="H53" s="112">
        <v>8470</v>
      </c>
    </row>
    <row r="54" spans="1:11" ht="15.6" x14ac:dyDescent="0.3">
      <c r="A54" s="129">
        <v>44422</v>
      </c>
      <c r="B54" s="144">
        <v>44432</v>
      </c>
      <c r="C54" s="130" t="s">
        <v>84</v>
      </c>
      <c r="D54" s="131">
        <v>8470</v>
      </c>
      <c r="E54" s="132" t="s">
        <v>79</v>
      </c>
      <c r="F54" s="133">
        <v>44425</v>
      </c>
      <c r="G54" s="133" t="s">
        <v>80</v>
      </c>
      <c r="H54" s="134">
        <v>8470</v>
      </c>
      <c r="I54" t="s">
        <v>106</v>
      </c>
    </row>
    <row r="55" spans="1:11" s="143" customFormat="1" ht="16.2" thickBot="1" x14ac:dyDescent="0.35">
      <c r="A55" s="138">
        <v>44428</v>
      </c>
      <c r="B55" s="145">
        <v>44438</v>
      </c>
      <c r="C55" s="139" t="s">
        <v>85</v>
      </c>
      <c r="D55" s="140">
        <v>7260</v>
      </c>
      <c r="E55" s="141" t="s">
        <v>79</v>
      </c>
      <c r="F55" s="142">
        <v>44431</v>
      </c>
      <c r="G55" s="142"/>
      <c r="H55" s="147">
        <v>7260</v>
      </c>
      <c r="I55" s="143" t="s">
        <v>124</v>
      </c>
    </row>
    <row r="56" spans="1:11" ht="16.8" thickTop="1" thickBot="1" x14ac:dyDescent="0.35">
      <c r="A56" s="49">
        <v>44428</v>
      </c>
      <c r="B56" s="135">
        <v>44453</v>
      </c>
      <c r="C56" s="119" t="s">
        <v>117</v>
      </c>
      <c r="D56" s="117">
        <v>1936</v>
      </c>
      <c r="E56" s="50" t="s">
        <v>118</v>
      </c>
      <c r="F56" s="36">
        <v>44446</v>
      </c>
      <c r="G56" s="79" t="s">
        <v>119</v>
      </c>
      <c r="H56" s="114">
        <v>1936</v>
      </c>
      <c r="I56" s="137"/>
      <c r="J56" s="44"/>
    </row>
    <row r="57" spans="1:11" ht="16.2" customHeight="1" thickBot="1" x14ac:dyDescent="0.35">
      <c r="A57" s="49">
        <v>44428</v>
      </c>
      <c r="B57" s="17">
        <v>44453</v>
      </c>
      <c r="C57" s="119" t="s">
        <v>120</v>
      </c>
      <c r="D57" s="117">
        <v>1936</v>
      </c>
      <c r="E57" s="50" t="s">
        <v>118</v>
      </c>
      <c r="F57" s="36">
        <v>44446</v>
      </c>
      <c r="G57" s="24" t="s">
        <v>119</v>
      </c>
      <c r="H57" s="34">
        <v>1936</v>
      </c>
    </row>
    <row r="58" spans="1:11" ht="16.2" thickBot="1" x14ac:dyDescent="0.35">
      <c r="A58" s="49">
        <v>44428</v>
      </c>
      <c r="B58" s="17">
        <v>44442</v>
      </c>
      <c r="C58" s="119" t="s">
        <v>110</v>
      </c>
      <c r="D58" s="115">
        <v>3630</v>
      </c>
      <c r="E58" s="50" t="s">
        <v>108</v>
      </c>
      <c r="F58" s="36">
        <v>44438</v>
      </c>
      <c r="G58" s="24" t="s">
        <v>109</v>
      </c>
      <c r="H58" s="34">
        <v>3630</v>
      </c>
    </row>
    <row r="59" spans="1:11" ht="16.2" thickBot="1" x14ac:dyDescent="0.35">
      <c r="A59" s="48">
        <v>44429</v>
      </c>
      <c r="B59" s="17">
        <v>44442</v>
      </c>
      <c r="C59" s="120" t="s">
        <v>107</v>
      </c>
      <c r="D59" s="115">
        <v>3630</v>
      </c>
      <c r="E59" s="50" t="s">
        <v>108</v>
      </c>
      <c r="F59" s="36">
        <v>44438</v>
      </c>
      <c r="G59" s="24" t="s">
        <v>109</v>
      </c>
      <c r="H59" s="34">
        <v>3630</v>
      </c>
      <c r="K59" s="136"/>
    </row>
    <row r="60" spans="1:11" ht="16.2" thickBot="1" x14ac:dyDescent="0.35">
      <c r="A60" s="51">
        <v>44429</v>
      </c>
      <c r="B60" s="17">
        <v>44444</v>
      </c>
      <c r="C60" s="73" t="s">
        <v>111</v>
      </c>
      <c r="D60" s="74">
        <v>2420</v>
      </c>
      <c r="E60" s="43" t="s">
        <v>108</v>
      </c>
      <c r="F60" s="36">
        <v>44438</v>
      </c>
      <c r="G60" s="36" t="s">
        <v>112</v>
      </c>
      <c r="H60" s="34">
        <v>2420</v>
      </c>
      <c r="I60" s="29" t="s">
        <v>125</v>
      </c>
    </row>
    <row r="61" spans="1:11" ht="16.2" thickBot="1" x14ac:dyDescent="0.35">
      <c r="A61" s="49">
        <v>44429</v>
      </c>
      <c r="B61" s="17">
        <v>44444</v>
      </c>
      <c r="C61" s="119" t="s">
        <v>113</v>
      </c>
      <c r="D61" s="116">
        <v>3630</v>
      </c>
      <c r="E61" s="50" t="s">
        <v>108</v>
      </c>
      <c r="F61" s="36">
        <v>44438</v>
      </c>
      <c r="G61" s="24" t="s">
        <v>114</v>
      </c>
      <c r="H61" s="34">
        <v>3630</v>
      </c>
    </row>
    <row r="62" spans="1:11" ht="16.2" thickBot="1" x14ac:dyDescent="0.35">
      <c r="A62" s="49">
        <v>44429</v>
      </c>
      <c r="B62" s="17">
        <v>44444</v>
      </c>
      <c r="C62" s="119" t="s">
        <v>115</v>
      </c>
      <c r="D62" s="116">
        <v>3630</v>
      </c>
      <c r="E62" s="50" t="s">
        <v>108</v>
      </c>
      <c r="F62" s="36">
        <v>44438</v>
      </c>
      <c r="G62" s="24" t="s">
        <v>114</v>
      </c>
      <c r="H62" s="34">
        <v>3630</v>
      </c>
    </row>
    <row r="63" spans="1:11" ht="16.2" thickBot="1" x14ac:dyDescent="0.35">
      <c r="A63" s="49">
        <v>44435</v>
      </c>
      <c r="B63" s="118">
        <v>44453</v>
      </c>
      <c r="C63" s="119" t="s">
        <v>121</v>
      </c>
      <c r="D63" s="117">
        <v>1936</v>
      </c>
      <c r="E63" s="50" t="s">
        <v>118</v>
      </c>
      <c r="F63" s="36">
        <v>44446</v>
      </c>
      <c r="G63" s="24" t="s">
        <v>119</v>
      </c>
      <c r="H63" s="34">
        <v>1936</v>
      </c>
    </row>
    <row r="64" spans="1:11" ht="16.2" thickBot="1" x14ac:dyDescent="0.35">
      <c r="A64" s="49">
        <v>44436</v>
      </c>
      <c r="B64" s="41">
        <v>44448</v>
      </c>
      <c r="C64" s="119" t="s">
        <v>116</v>
      </c>
      <c r="D64" s="115">
        <v>3630</v>
      </c>
      <c r="E64" s="50" t="s">
        <v>108</v>
      </c>
      <c r="F64" s="36">
        <v>44441</v>
      </c>
      <c r="G64" s="24"/>
      <c r="H64" s="34">
        <v>3630</v>
      </c>
    </row>
    <row r="65" spans="1:9" ht="16.2" thickBot="1" x14ac:dyDescent="0.35">
      <c r="A65" s="39">
        <v>44443</v>
      </c>
      <c r="B65" s="38">
        <v>44458</v>
      </c>
      <c r="C65" s="121" t="s">
        <v>122</v>
      </c>
      <c r="D65" s="74">
        <v>3630</v>
      </c>
      <c r="E65" s="43" t="s">
        <v>123</v>
      </c>
      <c r="F65" s="36">
        <v>44449</v>
      </c>
      <c r="G65" s="36"/>
      <c r="H65" s="114">
        <v>3630</v>
      </c>
      <c r="I65" t="s">
        <v>126</v>
      </c>
    </row>
    <row r="66" spans="1:9" ht="17.399999999999999" thickBot="1" x14ac:dyDescent="0.35">
      <c r="A66" s="170" t="s">
        <v>5</v>
      </c>
      <c r="B66" s="171"/>
      <c r="C66" s="172"/>
      <c r="D66" s="3">
        <f>SUM(D7:D65)</f>
        <v>278542</v>
      </c>
      <c r="H66" s="32">
        <f>SUM(H7:H65)</f>
        <v>278542</v>
      </c>
    </row>
    <row r="67" spans="1:9" x14ac:dyDescent="0.3">
      <c r="A67" s="4"/>
      <c r="B67" s="4"/>
      <c r="C67" s="4"/>
      <c r="D67" s="4"/>
    </row>
    <row r="68" spans="1:9" x14ac:dyDescent="0.3">
      <c r="A68" s="6"/>
      <c r="B68" s="6"/>
      <c r="C68" s="6"/>
      <c r="D68" s="6"/>
    </row>
    <row r="69" spans="1:9" x14ac:dyDescent="0.3">
      <c r="A69" s="6"/>
      <c r="B69" s="6"/>
      <c r="C69" s="6"/>
      <c r="D69" s="6"/>
    </row>
    <row r="70" spans="1:9" ht="24" customHeight="1" x14ac:dyDescent="0.3">
      <c r="D70" s="5"/>
    </row>
    <row r="71" spans="1:9" ht="24" thickBot="1" x14ac:dyDescent="0.5">
      <c r="A71" s="25" t="s">
        <v>6</v>
      </c>
      <c r="D71" s="158" t="s">
        <v>30</v>
      </c>
      <c r="E71" s="159"/>
      <c r="F71" s="159"/>
      <c r="G71" s="160"/>
      <c r="H71" s="160"/>
      <c r="I71" s="27"/>
    </row>
    <row r="72" spans="1:9" ht="16.2" thickBot="1" x14ac:dyDescent="0.35">
      <c r="A72" s="1"/>
      <c r="D72" s="122"/>
      <c r="E72" s="156">
        <v>2021</v>
      </c>
      <c r="F72" s="157"/>
      <c r="G72" s="161">
        <v>2020</v>
      </c>
      <c r="H72" s="162"/>
      <c r="I72" s="28"/>
    </row>
    <row r="73" spans="1:9" ht="15.6" x14ac:dyDescent="0.3">
      <c r="A73" s="2" t="s">
        <v>16</v>
      </c>
      <c r="B73" s="5">
        <f>D66</f>
        <v>278542</v>
      </c>
      <c r="D73" s="123" t="s">
        <v>18</v>
      </c>
      <c r="E73" s="175">
        <f>D66</f>
        <v>278542</v>
      </c>
      <c r="F73" s="176"/>
      <c r="G73" s="148">
        <v>346181</v>
      </c>
      <c r="H73" s="149"/>
      <c r="I73" s="28"/>
    </row>
    <row r="74" spans="1:9" ht="15.6" x14ac:dyDescent="0.3">
      <c r="A74" s="2"/>
      <c r="B74" s="5"/>
      <c r="D74" s="123" t="s">
        <v>50</v>
      </c>
      <c r="E74" s="183">
        <v>104333</v>
      </c>
      <c r="F74" s="184"/>
      <c r="G74" s="148"/>
      <c r="H74" s="149"/>
      <c r="I74" s="28"/>
    </row>
    <row r="75" spans="1:9" ht="15.6" x14ac:dyDescent="0.3">
      <c r="A75" s="2"/>
      <c r="B75" s="5"/>
      <c r="D75" s="123" t="s">
        <v>19</v>
      </c>
      <c r="E75" s="183"/>
      <c r="F75" s="184"/>
      <c r="G75" s="148"/>
      <c r="H75" s="149"/>
      <c r="I75" s="28"/>
    </row>
    <row r="76" spans="1:9" ht="15.6" x14ac:dyDescent="0.3">
      <c r="A76" s="2"/>
      <c r="B76" s="5"/>
      <c r="D76" s="123" t="s">
        <v>20</v>
      </c>
      <c r="E76" s="183">
        <v>434</v>
      </c>
      <c r="F76" s="184"/>
      <c r="G76" s="148">
        <v>489</v>
      </c>
      <c r="H76" s="149"/>
      <c r="I76" s="28"/>
    </row>
    <row r="77" spans="1:9" ht="15.6" x14ac:dyDescent="0.3">
      <c r="A77" s="2"/>
      <c r="B77" s="5"/>
      <c r="D77" s="124" t="s">
        <v>31</v>
      </c>
      <c r="E77" s="177">
        <v>64000</v>
      </c>
      <c r="F77" s="178"/>
      <c r="G77" s="150">
        <v>60000</v>
      </c>
      <c r="H77" s="151"/>
      <c r="I77" s="28"/>
    </row>
    <row r="78" spans="1:9" ht="16.2" thickBot="1" x14ac:dyDescent="0.35">
      <c r="A78" s="2"/>
      <c r="B78" s="5"/>
      <c r="D78" s="124" t="s">
        <v>21</v>
      </c>
      <c r="E78" s="179">
        <f>E73</f>
        <v>278542</v>
      </c>
      <c r="F78" s="180"/>
      <c r="G78" s="165">
        <v>209889</v>
      </c>
      <c r="H78" s="166"/>
      <c r="I78" s="28"/>
    </row>
    <row r="79" spans="1:9" ht="47.4" thickBot="1" x14ac:dyDescent="0.35">
      <c r="A79" s="7" t="s">
        <v>17</v>
      </c>
      <c r="B79" s="31">
        <f>SUM(E73:F76)</f>
        <v>383309</v>
      </c>
      <c r="C79" s="8"/>
      <c r="D79" s="125" t="s">
        <v>22</v>
      </c>
      <c r="E79" s="181">
        <f>SUM(E73:F76)-(E77+E78)</f>
        <v>40767</v>
      </c>
      <c r="F79" s="182"/>
      <c r="G79" s="167">
        <f>SUM(G73:H76)-(G77+G78)</f>
        <v>76781</v>
      </c>
      <c r="H79" s="168"/>
    </row>
    <row r="80" spans="1:9" ht="15.6" x14ac:dyDescent="0.3">
      <c r="A80" s="2" t="s">
        <v>51</v>
      </c>
      <c r="B80" s="5">
        <f>H66</f>
        <v>278542</v>
      </c>
      <c r="D80" s="126"/>
      <c r="E80" s="127"/>
      <c r="F80" s="128"/>
      <c r="G80" s="169"/>
      <c r="H80" s="169"/>
      <c r="I80" s="28"/>
    </row>
    <row r="81" spans="1:5" ht="15.6" x14ac:dyDescent="0.3">
      <c r="A81" s="2" t="s">
        <v>15</v>
      </c>
      <c r="B81" s="5">
        <v>64000</v>
      </c>
    </row>
    <row r="82" spans="1:5" ht="15.6" x14ac:dyDescent="0.3">
      <c r="A82" s="26" t="s">
        <v>6</v>
      </c>
      <c r="B82" s="30">
        <f>B79-(B80+B81)</f>
        <v>40767</v>
      </c>
      <c r="E82" s="5"/>
    </row>
    <row r="83" spans="1:5" ht="15.6" x14ac:dyDescent="0.3">
      <c r="A83" s="2"/>
    </row>
    <row r="84" spans="1:5" ht="15.6" x14ac:dyDescent="0.3">
      <c r="A84" s="1"/>
    </row>
    <row r="85" spans="1:5" ht="15.6" x14ac:dyDescent="0.3">
      <c r="A85" s="1"/>
    </row>
  </sheetData>
  <mergeCells count="27">
    <mergeCell ref="G78:H78"/>
    <mergeCell ref="G79:H79"/>
    <mergeCell ref="G80:H80"/>
    <mergeCell ref="A66:C66"/>
    <mergeCell ref="F5:F6"/>
    <mergeCell ref="E5:E6"/>
    <mergeCell ref="E73:F73"/>
    <mergeCell ref="E77:F77"/>
    <mergeCell ref="E78:F78"/>
    <mergeCell ref="E79:F79"/>
    <mergeCell ref="E74:F74"/>
    <mergeCell ref="E75:F75"/>
    <mergeCell ref="E76:F76"/>
    <mergeCell ref="G73:H73"/>
    <mergeCell ref="G74:H74"/>
    <mergeCell ref="G75:H75"/>
    <mergeCell ref="G76:H76"/>
    <mergeCell ref="G77:H77"/>
    <mergeCell ref="A1:D2"/>
    <mergeCell ref="A5:A6"/>
    <mergeCell ref="B5:B6"/>
    <mergeCell ref="C5:C6"/>
    <mergeCell ref="E72:F72"/>
    <mergeCell ref="D71:H71"/>
    <mergeCell ref="G72:H72"/>
    <mergeCell ref="G5:G6"/>
    <mergeCell ref="H5:H6"/>
  </mergeCells>
  <pageMargins left="0.39370078740157483" right="0.39370078740157483" top="0.39370078740157483" bottom="0.39370078740157483" header="0.11811023622047245" footer="0.11811023622047245"/>
  <pageSetup paperSize="9" scale="4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6"/>
  <sheetViews>
    <sheetView workbookViewId="0">
      <selection activeCell="F11" sqref="F11"/>
    </sheetView>
  </sheetViews>
  <sheetFormatPr defaultRowHeight="14.4" x14ac:dyDescent="0.3"/>
  <cols>
    <col min="1" max="1" width="11.6640625" customWidth="1"/>
    <col min="2" max="2" width="69" customWidth="1"/>
    <col min="3" max="3" width="20.33203125" style="54" customWidth="1"/>
    <col min="4" max="4" width="18.88671875" customWidth="1"/>
  </cols>
  <sheetData>
    <row r="1" spans="1:4" ht="15" customHeight="1" x14ac:dyDescent="0.3">
      <c r="A1" s="152" t="s">
        <v>52</v>
      </c>
      <c r="B1" s="152"/>
      <c r="C1" s="152"/>
      <c r="D1" s="152"/>
    </row>
    <row r="2" spans="1:4" x14ac:dyDescent="0.3">
      <c r="A2" s="152"/>
      <c r="B2" s="152"/>
      <c r="C2" s="152"/>
      <c r="D2" s="152"/>
    </row>
    <row r="3" spans="1:4" ht="15" thickBot="1" x14ac:dyDescent="0.35">
      <c r="A3" s="23"/>
      <c r="B3" s="23"/>
      <c r="C3" s="52"/>
      <c r="D3" s="23"/>
    </row>
    <row r="4" spans="1:4" ht="15.75" customHeight="1" x14ac:dyDescent="0.3">
      <c r="A4" s="185" t="s">
        <v>7</v>
      </c>
      <c r="B4" s="187" t="s">
        <v>8</v>
      </c>
      <c r="C4" s="187" t="s">
        <v>9</v>
      </c>
      <c r="D4" s="65" t="s">
        <v>3</v>
      </c>
    </row>
    <row r="5" spans="1:4" ht="21" customHeight="1" thickBot="1" x14ac:dyDescent="0.35">
      <c r="A5" s="186"/>
      <c r="B5" s="188"/>
      <c r="C5" s="188"/>
      <c r="D5" s="66" t="s">
        <v>4</v>
      </c>
    </row>
    <row r="6" spans="1:4" ht="15.6" x14ac:dyDescent="0.3">
      <c r="A6" s="57"/>
      <c r="B6" s="58"/>
      <c r="C6" s="59"/>
      <c r="D6" s="60"/>
    </row>
    <row r="7" spans="1:4" ht="15.6" x14ac:dyDescent="0.3">
      <c r="A7" s="61"/>
      <c r="B7" s="37"/>
      <c r="C7" s="53"/>
      <c r="D7" s="62"/>
    </row>
    <row r="8" spans="1:4" ht="15.6" x14ac:dyDescent="0.3">
      <c r="A8" s="61"/>
      <c r="B8" s="37"/>
      <c r="C8" s="53"/>
      <c r="D8" s="62"/>
    </row>
    <row r="9" spans="1:4" ht="15.6" x14ac:dyDescent="0.3">
      <c r="A9" s="61"/>
      <c r="B9" s="37"/>
      <c r="C9" s="53"/>
      <c r="D9" s="62"/>
    </row>
    <row r="10" spans="1:4" ht="15.6" x14ac:dyDescent="0.3">
      <c r="A10" s="61"/>
      <c r="B10" s="37"/>
      <c r="C10" s="53"/>
      <c r="D10" s="62"/>
    </row>
    <row r="11" spans="1:4" ht="15.6" x14ac:dyDescent="0.3">
      <c r="A11" s="61"/>
      <c r="B11" s="37"/>
      <c r="C11" s="53"/>
      <c r="D11" s="62"/>
    </row>
    <row r="12" spans="1:4" ht="15.6" x14ac:dyDescent="0.3">
      <c r="A12" s="61"/>
      <c r="B12" s="37"/>
      <c r="C12" s="53"/>
      <c r="D12" s="62"/>
    </row>
    <row r="13" spans="1:4" ht="16.2" thickBot="1" x14ac:dyDescent="0.35">
      <c r="A13" s="63"/>
      <c r="B13" s="55"/>
      <c r="C13" s="56"/>
      <c r="D13" s="64"/>
    </row>
    <row r="14" spans="1:4" ht="17.399999999999999" thickBot="1" x14ac:dyDescent="0.35">
      <c r="A14" s="189" t="s">
        <v>5</v>
      </c>
      <c r="B14" s="190"/>
      <c r="C14" s="67"/>
      <c r="D14" s="68">
        <f>SUM(D6:D13)</f>
        <v>0</v>
      </c>
    </row>
    <row r="15" spans="1:4" x14ac:dyDescent="0.3">
      <c r="A15" s="23"/>
      <c r="B15" s="23"/>
      <c r="C15" s="52"/>
      <c r="D15" s="23"/>
    </row>
    <row r="16" spans="1:4" ht="24" customHeight="1" x14ac:dyDescent="0.3"/>
    <row r="18" spans="1:1" ht="15.6" x14ac:dyDescent="0.3">
      <c r="A18" s="1"/>
    </row>
    <row r="19" spans="1:1" ht="15.6" x14ac:dyDescent="0.3">
      <c r="A19" s="2"/>
    </row>
    <row r="20" spans="1:1" ht="15.6" x14ac:dyDescent="0.3">
      <c r="A20" s="2"/>
    </row>
    <row r="21" spans="1:1" ht="15.6" x14ac:dyDescent="0.3">
      <c r="A21" s="2"/>
    </row>
    <row r="22" spans="1:1" ht="15.6" x14ac:dyDescent="0.3">
      <c r="A22" s="2"/>
    </row>
    <row r="23" spans="1:1" ht="15.6" x14ac:dyDescent="0.3">
      <c r="A23" s="2"/>
    </row>
    <row r="24" spans="1:1" ht="15.6" x14ac:dyDescent="0.3">
      <c r="A24" s="2"/>
    </row>
    <row r="25" spans="1:1" ht="15.6" x14ac:dyDescent="0.3">
      <c r="A25" s="1"/>
    </row>
    <row r="26" spans="1:1" ht="15.6" x14ac:dyDescent="0.3">
      <c r="A26" s="1"/>
    </row>
  </sheetData>
  <mergeCells count="5">
    <mergeCell ref="A1:D2"/>
    <mergeCell ref="A4:A5"/>
    <mergeCell ref="B4:B5"/>
    <mergeCell ref="C4:C5"/>
    <mergeCell ref="A14:B14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2021-09-13T15:19:27Z</cp:lastPrinted>
  <dcterms:created xsi:type="dcterms:W3CDTF">2015-06-29T12:46:12Z</dcterms:created>
  <dcterms:modified xsi:type="dcterms:W3CDTF">2021-11-05T11:32:57Z</dcterms:modified>
</cp:coreProperties>
</file>