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Mikroregion\Desktop\členská schůze 8.10.2020\"/>
    </mc:Choice>
  </mc:AlternateContent>
  <xr:revisionPtr revIDLastSave="0" documentId="13_ncr:1_{11717FA0-8810-4886-922E-51CCE07B3A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3" i="1" l="1"/>
  <c r="D103" i="1"/>
  <c r="J3" i="1"/>
  <c r="J4" i="1" l="1"/>
  <c r="J8" i="1"/>
  <c r="J6" i="1"/>
  <c r="J7" i="1"/>
  <c r="J5" i="1" a="1"/>
  <c r="J5" i="1"/>
  <c r="G116" i="1" l="1"/>
  <c r="J9" i="1" l="1"/>
  <c r="B117" i="1" l="1"/>
  <c r="E115" i="1"/>
  <c r="D14" i="3" l="1"/>
  <c r="E113" i="1" s="1"/>
  <c r="E110" i="1" l="1"/>
  <c r="E116" i="1" s="1"/>
  <c r="B110" i="1" l="1"/>
  <c r="B116" i="1" l="1"/>
  <c r="B1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<sst xmlns="http://schemas.openxmlformats.org/spreadsheetml/2006/main" count="253" uniqueCount="166">
  <si>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</si>
  <si>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</si>
  <si>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</si>
  <si>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</si>
  <si>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</si>
  <si>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</si>
  <si>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</si>
  <si>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</si>
  <si>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</si>
  <si>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</si>
  <si>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</si>
  <si>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</si>
  <si>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</si>
  <si>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</si>
  <si>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</si>
  <si>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</si>
  <si>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</si>
  <si>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na licence</t>
  </si>
  <si>
    <t>ostatní náklady</t>
  </si>
  <si>
    <t>poštovné</t>
  </si>
  <si>
    <t>dotace</t>
  </si>
  <si>
    <t>příspěvky na licence</t>
  </si>
  <si>
    <t>celkem na vrub MB</t>
  </si>
  <si>
    <t>Poznámka</t>
  </si>
  <si>
    <t>technika, DVD</t>
  </si>
  <si>
    <t>Přefakturace</t>
  </si>
  <si>
    <t>Digsen</t>
  </si>
  <si>
    <t>zaslána FA přes DS</t>
  </si>
  <si>
    <t>Bontonfilm</t>
  </si>
  <si>
    <t>Bohemia m.p.</t>
  </si>
  <si>
    <t>5. film</t>
  </si>
  <si>
    <t>7. film</t>
  </si>
  <si>
    <t>4.film</t>
  </si>
  <si>
    <t>Náklady na odeslání DVD zpět - Putovní letní kino 2020</t>
  </si>
  <si>
    <t>Ženy v běhu (Ždánice)</t>
  </si>
  <si>
    <t>Ano/1.6.2020</t>
  </si>
  <si>
    <t>Teroristka (Koroužné)</t>
  </si>
  <si>
    <t>Seznam faktur za Letní kino 2020</t>
  </si>
  <si>
    <t>Přes prsty - Bystřice n. P. (Bratrušín)</t>
  </si>
  <si>
    <t>Staříci - Bystřice n. P. (Bratrušín)</t>
  </si>
  <si>
    <t>Ano/5.6.2020</t>
  </si>
  <si>
    <t>Ano/1.7.2020</t>
  </si>
  <si>
    <t>Na střeše (Bohuňov)</t>
  </si>
  <si>
    <t>Poslední aristokratka (Strachujov)</t>
  </si>
  <si>
    <t>Poslední aristokratka (Bohuňov)</t>
  </si>
  <si>
    <t>Poslední aristokratka (Radkov)</t>
  </si>
  <si>
    <t>Poslední aristokratka (Dalečín)</t>
  </si>
  <si>
    <t>1) společná fa</t>
  </si>
  <si>
    <t>Lásky čas (Vír)</t>
  </si>
  <si>
    <t>Tiché místo (Vír)</t>
  </si>
  <si>
    <t>Ženy v běhu (Rovečné)</t>
  </si>
  <si>
    <t>2) společná fa</t>
  </si>
  <si>
    <t>Ženy v běhu (Velké Janovice)</t>
  </si>
  <si>
    <t>Ženy v běhu (Věžná)</t>
  </si>
  <si>
    <t>Sněžný kluk (Bystřice - Lesoňovice)</t>
  </si>
  <si>
    <t>3) společná fa</t>
  </si>
  <si>
    <t>Sněžný kluk (Ujčov - Dolní Čepí)</t>
  </si>
  <si>
    <t>Přes prsty - Vír</t>
  </si>
  <si>
    <t>Přes prsty (Písečné)</t>
  </si>
  <si>
    <t>4) společná fa</t>
  </si>
  <si>
    <t>Přes prsty (Dalečín)</t>
  </si>
  <si>
    <t>Přes prsty (Rozsochy)</t>
  </si>
  <si>
    <t>Přes prsty (Zvole)</t>
  </si>
  <si>
    <t>Staříci - Bystřice n. P. (Lesoňovice)</t>
  </si>
  <si>
    <t>Vlastníci (Rozsochy)</t>
  </si>
  <si>
    <t>5) společná fa</t>
  </si>
  <si>
    <t>Vlastníci (Štěpánov n.S.)</t>
  </si>
  <si>
    <t>6) společná fa</t>
  </si>
  <si>
    <t>Zakleté pírko (Věžná)</t>
  </si>
  <si>
    <t>Zakleté pírko (Skorotice)</t>
  </si>
  <si>
    <t>Zakleté pírko (Radkov)</t>
  </si>
  <si>
    <t>Přes prsty (Sejřek - Bor)</t>
  </si>
  <si>
    <t>Ano/7.7.2020</t>
  </si>
  <si>
    <t>Poslední aristokratka (Sejřek)</t>
  </si>
  <si>
    <t>Chlap na střídačku (Ždánice)</t>
  </si>
  <si>
    <t>Ano/8.7.2020</t>
  </si>
  <si>
    <t>Hodinářův učeň (Strachujov)</t>
  </si>
  <si>
    <t>Ano/9.7.2020</t>
  </si>
  <si>
    <t>Ano/19.7.2020</t>
  </si>
  <si>
    <t>2. film</t>
  </si>
  <si>
    <t>1.film</t>
  </si>
  <si>
    <t>3. film</t>
  </si>
  <si>
    <t>Příliš osobní známost (Velké Janovice)</t>
  </si>
  <si>
    <t>Esa z pralesa (Blažkov - Dol. R.)</t>
  </si>
  <si>
    <t>Hodinářův učeň (Písečné)</t>
  </si>
  <si>
    <t>7) společná fa</t>
  </si>
  <si>
    <t>Afrikou na pionýru (Věžná)</t>
  </si>
  <si>
    <t>Pat a Mat znovu v akci (Rovečné)</t>
  </si>
  <si>
    <t>ve výpisu z BÚ bude Vír (nakonec nepromítal)</t>
  </si>
  <si>
    <t>Zakleté pírko (Strážek)</t>
  </si>
  <si>
    <t>Ano/21.7.2020</t>
  </si>
  <si>
    <t>Pat a Mat znovu v akci (Rozsochy)</t>
  </si>
  <si>
    <t>Ano/23.7.2020</t>
  </si>
  <si>
    <t>Ženská na vrcholu (Blažkov - Dolní Rozsíčka)</t>
  </si>
  <si>
    <t>Ženská na vrcholu (Štěpánov n. S.)</t>
  </si>
  <si>
    <t>Ano/28.7.2020</t>
  </si>
  <si>
    <t>Chlap na střídačku (Skorotice - Chlébské)</t>
  </si>
  <si>
    <t>Ano/2.8.2020</t>
  </si>
  <si>
    <t>Po čem muži touží (Strážek)</t>
  </si>
  <si>
    <t>Ženy v běhu (Lísek)</t>
  </si>
  <si>
    <t>Teroristka (Vír)</t>
  </si>
  <si>
    <t>Sněžný kluk (Rožná)</t>
  </si>
  <si>
    <t>Sněžný kluk (Vír)</t>
  </si>
  <si>
    <t>8) společná fa</t>
  </si>
  <si>
    <t>Přes prsty (Ujčov - Dolní Čepí)</t>
  </si>
  <si>
    <t>9) společná fa</t>
  </si>
  <si>
    <t>Přes prsty (Sulkovec)</t>
  </si>
  <si>
    <t>Přes prsty (Velké Janovice)</t>
  </si>
  <si>
    <t>Vlastníci (Věstín - Věstínek)</t>
  </si>
  <si>
    <t>Zakleté pírko (Věchnov)</t>
  </si>
  <si>
    <t>10) společná fa</t>
  </si>
  <si>
    <t>Zakleté pírko (Střítež)</t>
  </si>
  <si>
    <t>Dolittle (Koroužné)</t>
  </si>
  <si>
    <t>V husí kůži (Koroužné)</t>
  </si>
  <si>
    <t>Šťastný nový rok (Radkov)</t>
  </si>
  <si>
    <t>Ano/3.8.2020</t>
  </si>
  <si>
    <t>Ano/5.8.2020</t>
  </si>
  <si>
    <t>11) společná fa</t>
  </si>
  <si>
    <t>Psí poslání 2 (Štěpánov n. S.)</t>
  </si>
  <si>
    <t>Obr Dobr (Věchnov)</t>
  </si>
  <si>
    <t>Poslední aristokratka (Rožná)</t>
  </si>
  <si>
    <t>12) společná fa</t>
  </si>
  <si>
    <t>Poslední aristokratka (Bystřice n. P. - Divišov)</t>
  </si>
  <si>
    <t>Poslední aristokratka (Bystřice n. P. - Dvořiště)</t>
  </si>
  <si>
    <t>Ženská na vrcholu (Věchnov)</t>
  </si>
  <si>
    <t>Ano/9.8.2020</t>
  </si>
  <si>
    <t>Ženská na vrcholu (Střítež)</t>
  </si>
  <si>
    <t>Ano/10.8.2020</t>
  </si>
  <si>
    <t>Šťastný nový rok (Rožná)</t>
  </si>
  <si>
    <t>Ano/13.8.2020</t>
  </si>
  <si>
    <t>Chlap na střídačku (Zvole - Olešínky)</t>
  </si>
  <si>
    <t>Ano/14.8.2020</t>
  </si>
  <si>
    <t>Ovečka Shaun ve filmu Farmageddon (Vír)</t>
  </si>
  <si>
    <t>6.film</t>
  </si>
  <si>
    <t>Hodinářův učeň (Sulkovec)</t>
  </si>
  <si>
    <t>Ano/21.8.2020</t>
  </si>
  <si>
    <t>Ovečka Shaun ve filmu Farmageddon (Domanín)</t>
  </si>
  <si>
    <t>Ovečka Shaun ve filmu Farmageddon (Lísek)</t>
  </si>
  <si>
    <t>Ano/29.8.2020</t>
  </si>
  <si>
    <t>3Bobule (Bystřice n. P. - Domanín)</t>
  </si>
  <si>
    <t>Ano/31.8.2020</t>
  </si>
  <si>
    <t>Ženská na vrcholu (Bystřice n. P. - Divišov)</t>
  </si>
  <si>
    <t>Bez věcí nad věcí (Velké Janovice)</t>
  </si>
  <si>
    <t>Pat a Mat znovu v akci (Bystřice n. P.- Divišov)</t>
  </si>
  <si>
    <t>Pat a Mat znovu v akci (Bystřice n. P.- Dvořiště)</t>
  </si>
  <si>
    <t>Gravitace (Vír)</t>
  </si>
  <si>
    <t>Ano/2.9.2020</t>
  </si>
  <si>
    <t>Psí poslání 2 (Bystřice n. P. - Dvořiště)</t>
  </si>
  <si>
    <t>Hodinářův učeň (Zvole - Branišov)</t>
  </si>
  <si>
    <t>13) společná fa</t>
  </si>
  <si>
    <t>Porovnání nákladů na letní kino v roce 2019 a 2020</t>
  </si>
  <si>
    <t>Chlap na střídačku (Koroužné)</t>
  </si>
  <si>
    <t>Staříci</t>
  </si>
  <si>
    <t>Doporučeně</t>
  </si>
  <si>
    <t>Příliš osobní známost</t>
  </si>
  <si>
    <t>Esa z pralesa, 3Bobule</t>
  </si>
  <si>
    <r>
      <t xml:space="preserve">Bez věcí nad věcí, Ženská na vrcholu 2 x DVD, Pat a Mat: Znovu v akci 2 x DVD </t>
    </r>
    <r>
      <rPr>
        <b/>
        <sz val="12"/>
        <color theme="1"/>
        <rFont val="Times New Roman"/>
        <family val="1"/>
        <charset val="238"/>
      </rPr>
      <t>(BIOSCOP)</t>
    </r>
  </si>
  <si>
    <r>
      <t xml:space="preserve">Na střeše, Poslední aristokratka 2 x DVD </t>
    </r>
    <r>
      <rPr>
        <b/>
        <sz val="12"/>
        <color theme="1"/>
        <rFont val="Times New Roman"/>
        <family val="1"/>
        <charset val="238"/>
      </rPr>
      <t>(FALCON)</t>
    </r>
  </si>
  <si>
    <r>
      <t xml:space="preserve">Teroristka 2 x DVD, Tiché místo, Lásky čas 2 x DVD, Vlastníci, Zakleté pírko 2 x DVD, Přes prsty 2 x DVD, Sněžný kluk, Ženy v běhu, Dolitte </t>
    </r>
    <r>
      <rPr>
        <b/>
        <sz val="12"/>
        <color theme="1"/>
        <rFont val="Times New Roman"/>
        <family val="1"/>
        <charset val="238"/>
      </rPr>
      <t>(CINEMART)</t>
    </r>
  </si>
  <si>
    <t>Doporučeně, balík</t>
  </si>
  <si>
    <r>
      <t xml:space="preserve">Hodinářův učeň 3 x DVD, V husí kůži, Šťastný nový rok </t>
    </r>
    <r>
      <rPr>
        <b/>
        <sz val="12"/>
        <color theme="1"/>
        <rFont val="Times New Roman"/>
        <family val="1"/>
        <charset val="238"/>
      </rPr>
      <t>(BONTON)</t>
    </r>
  </si>
  <si>
    <r>
      <t xml:space="preserve">Psí poslání 2, Gravitace, Obr Dobr </t>
    </r>
    <r>
      <rPr>
        <b/>
        <sz val="12"/>
        <color theme="1"/>
        <rFont val="Times New Roman"/>
        <family val="1"/>
        <charset val="238"/>
      </rPr>
      <t>(DIGSEN)</t>
    </r>
  </si>
  <si>
    <t>4. film</t>
  </si>
  <si>
    <t>Přefakturace nad 2000 + 600 spoluúčast</t>
  </si>
  <si>
    <t>Náklady celkem                   (licence + poštovné + ostatní):</t>
  </si>
  <si>
    <t>Náklady MB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</si>
</sst>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/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/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rgb="FF00B050"/>
      </bottom>
      <diagonal/>
    </border>
    <border>
      <left style="thin">
        <color indexed="64"/>
      </left>
      <right/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8" xfId="0" applyFont="1" applyFill="1" applyBorder="1" applyAlignment="1">
      <alignment vertical="center"/>
    </xf>
    <xf numFmtId="3" fontId="0" fillId="8" borderId="19" xfId="0" applyNumberForma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0" fillId="0" borderId="21" xfId="0" applyFill="1" applyBorder="1" applyAlignment="1">
      <alignment horizontal="left"/>
    </xf>
    <xf numFmtId="14" fontId="13" fillId="0" borderId="2" xfId="0" applyNumberFormat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14" fontId="14" fillId="0" borderId="7" xfId="0" applyNumberFormat="1" applyFont="1" applyBorder="1" applyAlignment="1">
      <alignment horizontal="left"/>
    </xf>
    <xf numFmtId="0" fontId="14" fillId="0" borderId="0" xfId="0" applyFont="1"/>
    <xf numFmtId="3" fontId="6" fillId="0" borderId="0" xfId="0" applyNumberFormat="1" applyFont="1"/>
    <xf numFmtId="3" fontId="2" fillId="2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3" fontId="1" fillId="10" borderId="3" xfId="0" applyNumberFormat="1" applyFont="1" applyFill="1" applyBorder="1" applyAlignment="1">
      <alignment horizontal="left" vertical="center" wrapText="1"/>
    </xf>
    <xf numFmtId="3" fontId="5" fillId="10" borderId="3" xfId="0" applyNumberFormat="1" applyFont="1" applyFill="1" applyBorder="1" applyAlignment="1">
      <alignment horizontal="left" vertical="center" wrapText="1"/>
    </xf>
    <xf numFmtId="3" fontId="1" fillId="11" borderId="5" xfId="0" applyNumberFormat="1" applyFont="1" applyFill="1" applyBorder="1" applyAlignment="1">
      <alignment horizontal="left" vertical="center" wrapText="1"/>
    </xf>
    <xf numFmtId="3" fontId="13" fillId="10" borderId="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0" fillId="13" borderId="0" xfId="0" applyFill="1"/>
    <xf numFmtId="0" fontId="0" fillId="11" borderId="0" xfId="0" applyFill="1"/>
    <xf numFmtId="14" fontId="0" fillId="0" borderId="2" xfId="0" applyNumberFormat="1" applyBorder="1" applyAlignment="1">
      <alignment horizontal="left"/>
    </xf>
    <xf numFmtId="3" fontId="1" fillId="10" borderId="5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14" fontId="1" fillId="0" borderId="2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14" fontId="1" fillId="0" borderId="26" xfId="0" applyNumberFormat="1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3" fontId="1" fillId="10" borderId="3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4" fontId="0" fillId="0" borderId="33" xfId="0" applyNumberFormat="1" applyBorder="1" applyAlignment="1">
      <alignment horizontal="left"/>
    </xf>
    <xf numFmtId="14" fontId="1" fillId="0" borderId="30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3" fontId="1" fillId="5" borderId="31" xfId="0" applyNumberFormat="1" applyFont="1" applyFill="1" applyBorder="1" applyAlignment="1">
      <alignment horizontal="left" vertical="center" wrapText="1"/>
    </xf>
    <xf numFmtId="0" fontId="7" fillId="0" borderId="21" xfId="0" applyFont="1" applyBorder="1"/>
    <xf numFmtId="3" fontId="13" fillId="10" borderId="5" xfId="0" applyNumberFormat="1" applyFont="1" applyFill="1" applyBorder="1" applyAlignment="1">
      <alignment horizontal="left" vertical="center" wrapText="1"/>
    </xf>
    <xf numFmtId="3" fontId="1" fillId="12" borderId="1" xfId="0" applyNumberFormat="1" applyFont="1" applyFill="1" applyBorder="1" applyAlignment="1">
      <alignment horizontal="left" vertical="center" wrapText="1"/>
    </xf>
    <xf numFmtId="164" fontId="1" fillId="13" borderId="3" xfId="0" applyNumberFormat="1" applyFont="1" applyFill="1" applyBorder="1" applyAlignment="1">
      <alignment horizontal="left" vertical="center" wrapText="1"/>
    </xf>
    <xf numFmtId="164" fontId="5" fillId="10" borderId="3" xfId="0" applyNumberFormat="1" applyFont="1" applyFill="1" applyBorder="1" applyAlignment="1">
      <alignment horizontal="left" vertical="center" wrapText="1"/>
    </xf>
    <xf numFmtId="3" fontId="1" fillId="4" borderId="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3" fontId="1" fillId="4" borderId="33" xfId="0" applyNumberFormat="1" applyFont="1" applyFill="1" applyBorder="1" applyAlignment="1">
      <alignment horizontal="left" vertical="center" wrapText="1"/>
    </xf>
    <xf numFmtId="3" fontId="1" fillId="11" borderId="3" xfId="0" applyNumberFormat="1" applyFont="1" applyFill="1" applyBorder="1" applyAlignment="1">
      <alignment horizontal="left" vertical="center" wrapText="1"/>
    </xf>
    <xf numFmtId="14" fontId="1" fillId="0" borderId="34" xfId="0" applyNumberFormat="1" applyFont="1" applyBorder="1" applyAlignment="1">
      <alignment horizontal="left" vertical="center" wrapText="1"/>
    </xf>
    <xf numFmtId="3" fontId="1" fillId="5" borderId="34" xfId="0" applyNumberFormat="1" applyFont="1" applyFill="1" applyBorder="1" applyAlignment="1">
      <alignment horizontal="left" vertical="center" wrapText="1"/>
    </xf>
    <xf numFmtId="14" fontId="1" fillId="0" borderId="24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3" fontId="1" fillId="5" borderId="35" xfId="0" applyNumberFormat="1" applyFont="1" applyFill="1" applyBorder="1" applyAlignment="1">
      <alignment horizontal="left" vertical="center" wrapText="1"/>
    </xf>
    <xf numFmtId="14" fontId="1" fillId="0" borderId="36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3" fontId="1" fillId="5" borderId="36" xfId="0" applyNumberFormat="1" applyFont="1" applyFill="1" applyBorder="1" applyAlignment="1">
      <alignment horizontal="left" vertical="center" wrapText="1"/>
    </xf>
    <xf numFmtId="14" fontId="1" fillId="0" borderId="37" xfId="0" applyNumberFormat="1" applyFont="1" applyBorder="1" applyAlignment="1">
      <alignment horizontal="left" vertical="center" wrapText="1"/>
    </xf>
    <xf numFmtId="3" fontId="1" fillId="4" borderId="3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left" vertical="center" wrapText="1"/>
    </xf>
    <xf numFmtId="3" fontId="1" fillId="10" borderId="4" xfId="0" applyNumberFormat="1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9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5" fillId="0" borderId="3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3" fontId="1" fillId="4" borderId="7" xfId="0" applyNumberFormat="1" applyFont="1" applyFill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14" fontId="1" fillId="0" borderId="40" xfId="0" applyNumberFormat="1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3" fontId="1" fillId="4" borderId="41" xfId="0" applyNumberFormat="1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/>
    </xf>
    <xf numFmtId="0" fontId="0" fillId="0" borderId="32" xfId="0" applyBorder="1"/>
    <xf numFmtId="3" fontId="1" fillId="12" borderId="5" xfId="0" applyNumberFormat="1" applyFont="1" applyFill="1" applyBorder="1" applyAlignment="1">
      <alignment horizontal="left" vertical="center" wrapText="1"/>
    </xf>
    <xf numFmtId="14" fontId="5" fillId="0" borderId="37" xfId="0" applyNumberFormat="1" applyFont="1" applyBorder="1" applyAlignment="1">
      <alignment horizontal="left" vertical="center" wrapText="1"/>
    </xf>
    <xf numFmtId="14" fontId="5" fillId="0" borderId="24" xfId="0" applyNumberFormat="1" applyFont="1" applyBorder="1" applyAlignment="1">
      <alignment horizontal="left" vertical="center" wrapText="1"/>
    </xf>
    <xf numFmtId="14" fontId="13" fillId="0" borderId="26" xfId="0" applyNumberFormat="1" applyFont="1" applyBorder="1" applyAlignment="1">
      <alignment horizontal="left" vertical="center" wrapText="1"/>
    </xf>
    <xf numFmtId="3" fontId="13" fillId="6" borderId="5" xfId="0" applyNumberFormat="1" applyFont="1" applyFill="1" applyBorder="1" applyAlignment="1">
      <alignment horizontal="left" vertical="center" wrapText="1"/>
    </xf>
    <xf numFmtId="3" fontId="1" fillId="10" borderId="2" xfId="0" applyNumberFormat="1" applyFont="1" applyFill="1" applyBorder="1" applyAlignment="1">
      <alignment horizontal="left" vertical="center" wrapText="1"/>
    </xf>
    <xf numFmtId="3" fontId="1" fillId="11" borderId="30" xfId="0" applyNumberFormat="1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/>
    </xf>
    <xf numFmtId="3" fontId="13" fillId="4" borderId="5" xfId="0" applyNumberFormat="1" applyFont="1" applyFill="1" applyBorder="1" applyAlignment="1">
      <alignment horizontal="left" vertical="center" wrapText="1"/>
    </xf>
    <xf numFmtId="3" fontId="13" fillId="11" borderId="5" xfId="0" applyNumberFormat="1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3" fontId="13" fillId="13" borderId="5" xfId="0" applyNumberFormat="1" applyFont="1" applyFill="1" applyBorder="1" applyAlignment="1">
      <alignment horizontal="left" vertical="center" wrapText="1"/>
    </xf>
    <xf numFmtId="1" fontId="13" fillId="5" borderId="5" xfId="0" applyNumberFormat="1" applyFont="1" applyFill="1" applyBorder="1" applyAlignment="1">
      <alignment horizontal="left" vertical="center" wrapText="1"/>
    </xf>
    <xf numFmtId="14" fontId="1" fillId="0" borderId="43" xfId="0" applyNumberFormat="1" applyFont="1" applyBorder="1" applyAlignment="1">
      <alignment horizontal="left" vertical="center" wrapText="1"/>
    </xf>
    <xf numFmtId="14" fontId="1" fillId="0" borderId="44" xfId="0" applyNumberFormat="1" applyFont="1" applyBorder="1" applyAlignment="1">
      <alignment horizontal="left" vertical="center" wrapText="1"/>
    </xf>
    <xf numFmtId="14" fontId="13" fillId="0" borderId="45" xfId="0" applyNumberFormat="1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1" fontId="13" fillId="5" borderId="45" xfId="0" applyNumberFormat="1" applyFont="1" applyFill="1" applyBorder="1" applyAlignment="1">
      <alignment horizontal="left" vertical="center" wrapText="1"/>
    </xf>
    <xf numFmtId="0" fontId="14" fillId="0" borderId="46" xfId="0" applyFont="1" applyBorder="1" applyAlignment="1">
      <alignment horizontal="left"/>
    </xf>
    <xf numFmtId="14" fontId="0" fillId="0" borderId="47" xfId="0" applyNumberFormat="1" applyBorder="1" applyAlignment="1">
      <alignment horizontal="left"/>
    </xf>
    <xf numFmtId="14" fontId="14" fillId="0" borderId="47" xfId="0" applyNumberFormat="1" applyFont="1" applyBorder="1" applyAlignment="1">
      <alignment horizontal="left"/>
    </xf>
    <xf numFmtId="3" fontId="1" fillId="10" borderId="48" xfId="0" applyNumberFormat="1" applyFont="1" applyFill="1" applyBorder="1" applyAlignment="1">
      <alignment horizontal="left" vertical="center" wrapText="1"/>
    </xf>
    <xf numFmtId="0" fontId="14" fillId="0" borderId="49" xfId="0" applyFont="1" applyBorder="1"/>
    <xf numFmtId="1" fontId="1" fillId="11" borderId="5" xfId="0" applyNumberFormat="1" applyFont="1" applyFill="1" applyBorder="1" applyAlignment="1">
      <alignment horizontal="left" vertical="center" wrapText="1"/>
    </xf>
    <xf numFmtId="1" fontId="1" fillId="12" borderId="5" xfId="0" applyNumberFormat="1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14" fontId="5" fillId="0" borderId="26" xfId="0" applyNumberFormat="1" applyFont="1" applyBorder="1" applyAlignment="1">
      <alignment horizontal="left" vertical="center" wrapText="1"/>
    </xf>
    <xf numFmtId="1" fontId="5" fillId="12" borderId="5" xfId="0" applyNumberFormat="1" applyFont="1" applyFill="1" applyBorder="1" applyAlignment="1">
      <alignment horizontal="left" vertical="center" wrapText="1"/>
    </xf>
    <xf numFmtId="3" fontId="1" fillId="13" borderId="5" xfId="0" applyNumberFormat="1" applyFont="1" applyFill="1" applyBorder="1" applyAlignment="1">
      <alignment horizontal="left" vertical="center" wrapText="1"/>
    </xf>
    <xf numFmtId="3" fontId="5" fillId="1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1" fillId="0" borderId="50" xfId="0" applyNumberFormat="1" applyFont="1" applyFill="1" applyBorder="1" applyAlignment="1">
      <alignment horizontal="right"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horizontal="center" vertical="center" wrapText="1"/>
    </xf>
    <xf numFmtId="3" fontId="1" fillId="0" borderId="52" xfId="0" applyNumberFormat="1" applyFont="1" applyFill="1" applyBorder="1" applyAlignment="1">
      <alignment horizontal="center" vertical="center" wrapText="1"/>
    </xf>
    <xf numFmtId="14" fontId="1" fillId="0" borderId="53" xfId="0" applyNumberFormat="1" applyFont="1" applyFill="1" applyBorder="1" applyAlignment="1">
      <alignment horizontal="right" vertical="center" wrapText="1"/>
    </xf>
    <xf numFmtId="3" fontId="1" fillId="0" borderId="54" xfId="0" applyNumberFormat="1" applyFont="1" applyFill="1" applyBorder="1" applyAlignment="1">
      <alignment horizontal="center" vertical="center" wrapText="1"/>
    </xf>
    <xf numFmtId="14" fontId="1" fillId="0" borderId="55" xfId="0" applyNumberFormat="1" applyFont="1" applyFill="1" applyBorder="1" applyAlignment="1">
      <alignment horizontal="right" vertical="center" wrapText="1"/>
    </xf>
    <xf numFmtId="3" fontId="1" fillId="0" borderId="56" xfId="0" applyNumberFormat="1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left" vertical="center" wrapText="1"/>
    </xf>
    <xf numFmtId="3" fontId="5" fillId="4" borderId="5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9" fillId="0" borderId="24" xfId="0" applyFont="1" applyBorder="1"/>
    <xf numFmtId="3" fontId="6" fillId="0" borderId="25" xfId="0" applyNumberFormat="1" applyFont="1" applyBorder="1"/>
    <xf numFmtId="0" fontId="4" fillId="0" borderId="50" xfId="0" applyFont="1" applyBorder="1" applyAlignment="1">
      <alignment wrapText="1"/>
    </xf>
    <xf numFmtId="3" fontId="16" fillId="0" borderId="52" xfId="0" applyNumberFormat="1" applyFont="1" applyBorder="1" applyAlignment="1">
      <alignment vertical="center"/>
    </xf>
    <xf numFmtId="0" fontId="4" fillId="0" borderId="53" xfId="0" applyFont="1" applyBorder="1" applyAlignment="1">
      <alignment wrapText="1"/>
    </xf>
    <xf numFmtId="3" fontId="0" fillId="0" borderId="54" xfId="0" applyNumberFormat="1" applyBorder="1"/>
    <xf numFmtId="0" fontId="4" fillId="0" borderId="57" xfId="0" applyFont="1" applyBorder="1"/>
    <xf numFmtId="3" fontId="0" fillId="0" borderId="58" xfId="0" applyNumberFormat="1" applyBorder="1"/>
    <xf numFmtId="3" fontId="0" fillId="8" borderId="18" xfId="0" applyNumberForma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3" fontId="15" fillId="9" borderId="24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3" fontId="10" fillId="8" borderId="2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3" fontId="0" fillId="8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topLeftCell="A103" zoomScale="90" zoomScaleNormal="90" workbookViewId="0">
      <selection activeCell="B119" sqref="B119"/>
    </sheetView>
  </sheetViews>
  <sheetFormatPr defaultRowHeight="14.4" x14ac:dyDescent="0.3"/>
  <cols>
    <col min="1" max="1" width="34.21875" customWidth="1"/>
    <col min="2" max="2" width="14.88671875" customWidth="1"/>
    <col min="3" max="3" width="45.109375" customWidth="1"/>
    <col min="4" max="4" width="20.8867187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5.5546875" customWidth="1"/>
    <col min="10" max="10" width="16.5546875" customWidth="1"/>
    <col min="13" max="13" width="9.109375" customWidth="1"/>
  </cols>
  <sheetData>
    <row r="1" spans="1:10" ht="15" customHeight="1" x14ac:dyDescent="0.3">
      <c r="A1" s="217" t="s">
        <v>37</v>
      </c>
      <c r="B1" s="218"/>
      <c r="C1" s="218"/>
      <c r="D1" s="218"/>
      <c r="I1" s="59" t="s">
        <v>27</v>
      </c>
    </row>
    <row r="2" spans="1:10" ht="15" customHeight="1" x14ac:dyDescent="0.3">
      <c r="A2" s="218"/>
      <c r="B2" s="218"/>
      <c r="C2" s="218"/>
      <c r="D2" s="218"/>
    </row>
    <row r="3" spans="1:10" x14ac:dyDescent="0.3">
      <c r="A3" s="4"/>
      <c r="B3" s="4"/>
      <c r="C3" s="4"/>
      <c r="D3" s="4"/>
      <c r="I3" s="64" t="s">
        <v>29</v>
      </c>
      <c r="J3" s="5">
        <f>SUM(D37+D48+D70+D71+D73+D74+D83)</f>
        <v>15125</v>
      </c>
    </row>
    <row r="4" spans="1:10" ht="15" thickBot="1" x14ac:dyDescent="0.35">
      <c r="A4" s="4"/>
      <c r="B4" s="4"/>
      <c r="C4" s="4"/>
      <c r="D4" s="4"/>
      <c r="I4" s="66" t="s">
        <v>28</v>
      </c>
      <c r="J4" s="5">
        <f>SUM(D11+D38+D42+D43+D61+D69+D72+D82)</f>
        <v>19360</v>
      </c>
    </row>
    <row r="5" spans="1:10" ht="15.6" x14ac:dyDescent="0.3">
      <c r="A5" s="219" t="s">
        <v>0</v>
      </c>
      <c r="B5" s="219" t="s">
        <v>1</v>
      </c>
      <c r="C5" s="219" t="s">
        <v>2</v>
      </c>
      <c r="D5" s="18" t="s">
        <v>3</v>
      </c>
      <c r="E5" s="210" t="s">
        <v>10</v>
      </c>
      <c r="F5" s="208" t="s">
        <v>11</v>
      </c>
      <c r="G5" s="208" t="s">
        <v>23</v>
      </c>
      <c r="H5" s="208" t="s">
        <v>25</v>
      </c>
      <c r="I5" s="65" t="s">
        <v>26</v>
      </c>
      <c r="J5" s="5" cm="1">
        <f t="array" ref="J5">SUM(D62:D63+D80:D81)</f>
        <v>6776</v>
      </c>
    </row>
    <row r="6" spans="1:10" ht="16.2" thickBot="1" x14ac:dyDescent="0.35">
      <c r="A6" s="220"/>
      <c r="B6" s="220"/>
      <c r="C6" s="220"/>
      <c r="D6" s="19" t="s">
        <v>4</v>
      </c>
      <c r="E6" s="211"/>
      <c r="F6" s="209"/>
      <c r="G6" s="209"/>
      <c r="H6" s="209"/>
      <c r="I6" s="26" t="s">
        <v>12</v>
      </c>
      <c r="J6" s="5">
        <f>SUM(D7+D8+D9+D10+D13+D14+D15+D18+D19+D20+D21+D22+D23+D24+D25+D27+D28+D29+D30+D32+D33+D34+D35+D44+D49+D50+D51+D52+D53+D54+D55+D56+D57+D58+D59+D60)</f>
        <v>225060</v>
      </c>
    </row>
    <row r="7" spans="1:10" ht="16.2" thickBot="1" x14ac:dyDescent="0.35">
      <c r="A7" s="8">
        <v>44009</v>
      </c>
      <c r="B7" s="9">
        <v>44019</v>
      </c>
      <c r="C7" s="10" t="s">
        <v>34</v>
      </c>
      <c r="D7" s="100">
        <v>8470</v>
      </c>
      <c r="E7" s="11" t="s">
        <v>35</v>
      </c>
      <c r="F7" s="16">
        <v>44013</v>
      </c>
      <c r="G7" s="16"/>
      <c r="H7" s="60">
        <v>6470</v>
      </c>
      <c r="I7" s="27" t="s">
        <v>13</v>
      </c>
      <c r="J7" s="5">
        <f>SUM(D12+SUM(D16:D17)+D26+D31+D36+SUM(D64:D68))</f>
        <v>38720</v>
      </c>
    </row>
    <row r="8" spans="1:10" ht="16.2" thickBot="1" x14ac:dyDescent="0.35">
      <c r="A8" s="13">
        <v>44002</v>
      </c>
      <c r="B8" s="14">
        <v>44012</v>
      </c>
      <c r="C8" s="53" t="s">
        <v>36</v>
      </c>
      <c r="D8" s="25">
        <v>4840</v>
      </c>
      <c r="E8" s="11" t="s">
        <v>35</v>
      </c>
      <c r="F8" s="16">
        <v>44005</v>
      </c>
      <c r="G8" s="16"/>
      <c r="H8" s="60">
        <v>2840</v>
      </c>
      <c r="I8" s="28" t="s">
        <v>14</v>
      </c>
      <c r="J8" s="5">
        <f>SUM(D39+D40+D41+D45+D46+D47+D75+D76+D77+D78+D79)</f>
        <v>41140</v>
      </c>
    </row>
    <row r="9" spans="1:10" ht="15.75" customHeight="1" thickBot="1" x14ac:dyDescent="0.35">
      <c r="A9" s="17">
        <v>44008</v>
      </c>
      <c r="B9" s="14">
        <v>44018</v>
      </c>
      <c r="C9" s="15" t="s">
        <v>38</v>
      </c>
      <c r="D9" s="25">
        <v>6050</v>
      </c>
      <c r="E9" s="11" t="s">
        <v>40</v>
      </c>
      <c r="F9" s="16">
        <v>44013</v>
      </c>
      <c r="G9" s="16"/>
      <c r="H9" s="60">
        <v>4050</v>
      </c>
      <c r="J9" s="57">
        <f>SUM(J3:J8)</f>
        <v>346181</v>
      </c>
    </row>
    <row r="10" spans="1:10" ht="16.2" thickBot="1" x14ac:dyDescent="0.35">
      <c r="A10" s="103">
        <v>44009</v>
      </c>
      <c r="B10" s="101">
        <v>44019</v>
      </c>
      <c r="C10" s="102" t="s">
        <v>39</v>
      </c>
      <c r="D10" s="104">
        <v>4840</v>
      </c>
      <c r="E10" s="20" t="s">
        <v>35</v>
      </c>
      <c r="F10" s="32">
        <v>44013</v>
      </c>
      <c r="G10" s="32"/>
      <c r="H10" s="60">
        <v>2840</v>
      </c>
    </row>
    <row r="11" spans="1:10" ht="16.2" thickBot="1" x14ac:dyDescent="0.35">
      <c r="A11" s="8">
        <v>44001</v>
      </c>
      <c r="B11" s="9">
        <v>44022</v>
      </c>
      <c r="C11" s="147" t="s">
        <v>113</v>
      </c>
      <c r="D11" s="105">
        <v>2420</v>
      </c>
      <c r="E11" s="78" t="s">
        <v>41</v>
      </c>
      <c r="F11" s="81">
        <v>44015</v>
      </c>
      <c r="G11" s="81"/>
      <c r="H11" s="60">
        <v>600</v>
      </c>
    </row>
    <row r="12" spans="1:10" ht="16.2" thickBot="1" x14ac:dyDescent="0.35">
      <c r="A12" s="106">
        <v>44015</v>
      </c>
      <c r="B12" s="106">
        <v>44025</v>
      </c>
      <c r="C12" s="148" t="s">
        <v>42</v>
      </c>
      <c r="D12" s="107">
        <v>2420</v>
      </c>
      <c r="E12" s="119" t="s">
        <v>41</v>
      </c>
      <c r="F12" s="32">
        <v>44019</v>
      </c>
      <c r="G12" s="32"/>
      <c r="H12" s="118">
        <v>600</v>
      </c>
    </row>
    <row r="13" spans="1:10" ht="16.2" thickBot="1" x14ac:dyDescent="0.35">
      <c r="A13" s="137">
        <v>44015</v>
      </c>
      <c r="B13" s="109">
        <v>44040</v>
      </c>
      <c r="C13" s="165" t="s">
        <v>57</v>
      </c>
      <c r="D13" s="117">
        <v>6050</v>
      </c>
      <c r="E13" s="120" t="s">
        <v>41</v>
      </c>
      <c r="F13" s="81">
        <v>44033</v>
      </c>
      <c r="G13" s="81" t="s">
        <v>59</v>
      </c>
      <c r="H13" s="60">
        <v>4050</v>
      </c>
      <c r="I13" t="s">
        <v>80</v>
      </c>
    </row>
    <row r="14" spans="1:10" ht="16.2" thickBot="1" x14ac:dyDescent="0.35">
      <c r="A14" s="8">
        <v>44015</v>
      </c>
      <c r="B14" s="108">
        <v>44053</v>
      </c>
      <c r="C14" s="149" t="s">
        <v>54</v>
      </c>
      <c r="D14" s="127">
        <v>6050</v>
      </c>
      <c r="E14" s="76" t="s">
        <v>41</v>
      </c>
      <c r="F14" s="81">
        <v>44046</v>
      </c>
      <c r="G14" s="81" t="s">
        <v>55</v>
      </c>
      <c r="H14" s="60">
        <v>4050</v>
      </c>
    </row>
    <row r="15" spans="1:10" ht="16.2" thickBot="1" x14ac:dyDescent="0.35">
      <c r="A15" s="35">
        <v>44016</v>
      </c>
      <c r="B15" s="8">
        <v>44026</v>
      </c>
      <c r="C15" s="150" t="s">
        <v>63</v>
      </c>
      <c r="D15" s="127">
        <v>4840</v>
      </c>
      <c r="E15" s="76" t="s">
        <v>41</v>
      </c>
      <c r="F15" s="81">
        <v>44019</v>
      </c>
      <c r="G15" s="33"/>
      <c r="H15" s="60">
        <v>2840</v>
      </c>
    </row>
    <row r="16" spans="1:10" ht="16.2" thickBot="1" x14ac:dyDescent="0.35">
      <c r="A16" s="108">
        <v>44016</v>
      </c>
      <c r="B16" s="109">
        <v>44040</v>
      </c>
      <c r="C16" s="126" t="s">
        <v>43</v>
      </c>
      <c r="D16" s="111">
        <v>3630</v>
      </c>
      <c r="E16" s="120" t="s">
        <v>41</v>
      </c>
      <c r="F16" s="81">
        <v>44033</v>
      </c>
      <c r="G16" s="33" t="s">
        <v>47</v>
      </c>
      <c r="H16" s="60">
        <v>1630</v>
      </c>
    </row>
    <row r="17" spans="1:9" ht="16.2" thickBot="1" x14ac:dyDescent="0.35">
      <c r="A17" s="106">
        <v>44016</v>
      </c>
      <c r="B17" s="106">
        <v>44040</v>
      </c>
      <c r="C17" s="148" t="s">
        <v>44</v>
      </c>
      <c r="D17" s="107">
        <v>3630</v>
      </c>
      <c r="E17" s="119" t="s">
        <v>41</v>
      </c>
      <c r="F17" s="123">
        <v>44033</v>
      </c>
      <c r="G17" s="122" t="s">
        <v>47</v>
      </c>
      <c r="H17" s="60">
        <v>1630</v>
      </c>
    </row>
    <row r="18" spans="1:9" ht="16.2" thickBot="1" x14ac:dyDescent="0.35">
      <c r="A18" s="108">
        <v>44023</v>
      </c>
      <c r="B18" s="109">
        <v>44040</v>
      </c>
      <c r="C18" s="126" t="s">
        <v>58</v>
      </c>
      <c r="D18" s="117">
        <v>6050</v>
      </c>
      <c r="E18" s="120" t="s">
        <v>41</v>
      </c>
      <c r="F18" s="81">
        <v>44033</v>
      </c>
      <c r="G18" s="81" t="s">
        <v>59</v>
      </c>
      <c r="H18" s="60">
        <v>4050</v>
      </c>
    </row>
    <row r="19" spans="1:9" ht="16.2" thickBot="1" x14ac:dyDescent="0.35">
      <c r="A19" s="108">
        <v>44023</v>
      </c>
      <c r="B19" s="109">
        <v>44040</v>
      </c>
      <c r="C19" s="126" t="s">
        <v>68</v>
      </c>
      <c r="D19" s="117">
        <v>6050</v>
      </c>
      <c r="E19" s="120" t="s">
        <v>41</v>
      </c>
      <c r="F19" s="81">
        <v>44033</v>
      </c>
      <c r="G19" s="33" t="s">
        <v>67</v>
      </c>
      <c r="H19" s="60">
        <v>4050</v>
      </c>
    </row>
    <row r="20" spans="1:9" ht="16.2" thickBot="1" x14ac:dyDescent="0.35">
      <c r="A20" s="108">
        <v>44023</v>
      </c>
      <c r="B20" s="109">
        <v>44033</v>
      </c>
      <c r="C20" s="126" t="s">
        <v>53</v>
      </c>
      <c r="D20" s="117">
        <v>8470</v>
      </c>
      <c r="E20" s="120" t="s">
        <v>41</v>
      </c>
      <c r="F20" s="81">
        <v>44013</v>
      </c>
      <c r="G20" s="33" t="s">
        <v>51</v>
      </c>
      <c r="H20" s="60">
        <v>6470</v>
      </c>
    </row>
    <row r="21" spans="1:9" ht="16.2" thickBot="1" x14ac:dyDescent="0.35">
      <c r="A21" s="108">
        <v>44023</v>
      </c>
      <c r="B21" s="109">
        <v>44033</v>
      </c>
      <c r="C21" s="126" t="s">
        <v>50</v>
      </c>
      <c r="D21" s="117">
        <v>8470</v>
      </c>
      <c r="E21" s="120" t="s">
        <v>41</v>
      </c>
      <c r="F21" s="81">
        <v>44013</v>
      </c>
      <c r="G21" s="33" t="s">
        <v>51</v>
      </c>
      <c r="H21" s="60">
        <v>6470</v>
      </c>
    </row>
    <row r="22" spans="1:9" ht="16.2" thickBot="1" x14ac:dyDescent="0.35">
      <c r="A22" s="108">
        <v>44023</v>
      </c>
      <c r="B22" s="109">
        <v>44033</v>
      </c>
      <c r="C22" s="126" t="s">
        <v>52</v>
      </c>
      <c r="D22" s="117">
        <v>8470</v>
      </c>
      <c r="E22" s="120" t="s">
        <v>41</v>
      </c>
      <c r="F22" s="81">
        <v>44013</v>
      </c>
      <c r="G22" s="33" t="s">
        <v>51</v>
      </c>
      <c r="H22" s="60">
        <v>6470</v>
      </c>
    </row>
    <row r="23" spans="1:9" ht="16.2" thickBot="1" x14ac:dyDescent="0.35">
      <c r="A23" s="108">
        <v>44029</v>
      </c>
      <c r="B23" s="109">
        <v>44040</v>
      </c>
      <c r="C23" s="126" t="s">
        <v>69</v>
      </c>
      <c r="D23" s="117">
        <v>6050</v>
      </c>
      <c r="E23" s="120" t="s">
        <v>41</v>
      </c>
      <c r="F23" s="81">
        <v>44033</v>
      </c>
      <c r="G23" s="33" t="s">
        <v>67</v>
      </c>
      <c r="H23" s="60">
        <v>4050</v>
      </c>
    </row>
    <row r="24" spans="1:9" ht="16.2" thickBot="1" x14ac:dyDescent="0.35">
      <c r="A24" s="108">
        <v>44029</v>
      </c>
      <c r="B24" s="109">
        <v>44040</v>
      </c>
      <c r="C24" s="126" t="s">
        <v>60</v>
      </c>
      <c r="D24" s="117">
        <v>6050</v>
      </c>
      <c r="E24" s="120" t="s">
        <v>41</v>
      </c>
      <c r="F24" s="81">
        <v>44033</v>
      </c>
      <c r="G24" s="81" t="s">
        <v>59</v>
      </c>
      <c r="H24" s="60">
        <v>4050</v>
      </c>
    </row>
    <row r="25" spans="1:9" ht="16.2" thickBot="1" x14ac:dyDescent="0.35">
      <c r="A25" s="108">
        <v>44029</v>
      </c>
      <c r="B25" s="109">
        <v>44040</v>
      </c>
      <c r="C25" s="126" t="s">
        <v>61</v>
      </c>
      <c r="D25" s="117">
        <v>6050</v>
      </c>
      <c r="E25" s="120" t="s">
        <v>41</v>
      </c>
      <c r="F25" s="81">
        <v>44033</v>
      </c>
      <c r="G25" s="81" t="s">
        <v>59</v>
      </c>
      <c r="H25" s="60">
        <v>4050</v>
      </c>
    </row>
    <row r="26" spans="1:9" ht="16.2" thickBot="1" x14ac:dyDescent="0.35">
      <c r="A26" s="108">
        <v>44029</v>
      </c>
      <c r="B26" s="109">
        <v>44040</v>
      </c>
      <c r="C26" s="110" t="s">
        <v>45</v>
      </c>
      <c r="D26" s="111">
        <v>3630</v>
      </c>
      <c r="E26" s="120" t="s">
        <v>41</v>
      </c>
      <c r="F26" s="81">
        <v>44033</v>
      </c>
      <c r="G26" s="33" t="s">
        <v>47</v>
      </c>
      <c r="H26" s="60">
        <v>1630</v>
      </c>
    </row>
    <row r="27" spans="1:9" ht="16.2" thickBot="1" x14ac:dyDescent="0.35">
      <c r="A27" s="136">
        <v>44029</v>
      </c>
      <c r="B27" s="112">
        <v>44039</v>
      </c>
      <c r="C27" s="124" t="s">
        <v>49</v>
      </c>
      <c r="D27" s="116">
        <v>4840</v>
      </c>
      <c r="E27" s="121" t="s">
        <v>41</v>
      </c>
      <c r="F27" s="67">
        <v>44032</v>
      </c>
      <c r="G27" s="33"/>
      <c r="H27" s="60">
        <v>2840</v>
      </c>
      <c r="I27" t="s">
        <v>79</v>
      </c>
    </row>
    <row r="28" spans="1:9" ht="16.2" thickBot="1" x14ac:dyDescent="0.35">
      <c r="A28" s="108">
        <v>44029</v>
      </c>
      <c r="B28" s="109">
        <v>44040</v>
      </c>
      <c r="C28" s="126" t="s">
        <v>70</v>
      </c>
      <c r="D28" s="117">
        <v>6050</v>
      </c>
      <c r="E28" s="120" t="s">
        <v>41</v>
      </c>
      <c r="F28" s="81">
        <v>44033</v>
      </c>
      <c r="G28" s="33" t="s">
        <v>67</v>
      </c>
      <c r="H28" s="60">
        <v>4050</v>
      </c>
    </row>
    <row r="29" spans="1:9" ht="16.2" thickBot="1" x14ac:dyDescent="0.35">
      <c r="A29" s="108">
        <v>44030</v>
      </c>
      <c r="B29" s="109">
        <v>44040</v>
      </c>
      <c r="C29" s="126" t="s">
        <v>62</v>
      </c>
      <c r="D29" s="117">
        <v>6050</v>
      </c>
      <c r="E29" s="120" t="s">
        <v>41</v>
      </c>
      <c r="F29" s="81">
        <v>44033</v>
      </c>
      <c r="G29" s="81" t="s">
        <v>59</v>
      </c>
      <c r="H29" s="60">
        <v>4050</v>
      </c>
    </row>
    <row r="30" spans="1:9" ht="16.2" thickBot="1" x14ac:dyDescent="0.35">
      <c r="A30" s="115">
        <v>44030</v>
      </c>
      <c r="B30" s="112">
        <v>44047</v>
      </c>
      <c r="C30" s="128" t="s">
        <v>64</v>
      </c>
      <c r="D30" s="116">
        <v>8470</v>
      </c>
      <c r="E30" s="121" t="s">
        <v>41</v>
      </c>
      <c r="F30" s="67">
        <v>44040</v>
      </c>
      <c r="G30" s="33" t="s">
        <v>65</v>
      </c>
      <c r="H30" s="60">
        <v>6470</v>
      </c>
    </row>
    <row r="31" spans="1:9" ht="16.2" thickBot="1" x14ac:dyDescent="0.35">
      <c r="A31" s="112">
        <v>44030</v>
      </c>
      <c r="B31" s="112">
        <v>44040</v>
      </c>
      <c r="C31" s="113" t="s">
        <v>46</v>
      </c>
      <c r="D31" s="114">
        <v>3630</v>
      </c>
      <c r="E31" s="121" t="s">
        <v>41</v>
      </c>
      <c r="F31" s="67">
        <v>44033</v>
      </c>
      <c r="G31" s="33" t="s">
        <v>47</v>
      </c>
      <c r="H31" s="60">
        <v>1630</v>
      </c>
    </row>
    <row r="32" spans="1:9" ht="16.2" thickBot="1" x14ac:dyDescent="0.35">
      <c r="A32" s="166">
        <v>44036</v>
      </c>
      <c r="B32" s="71">
        <v>44046</v>
      </c>
      <c r="C32" s="125" t="s">
        <v>48</v>
      </c>
      <c r="D32" s="82">
        <v>3630</v>
      </c>
      <c r="E32" s="87" t="s">
        <v>41</v>
      </c>
      <c r="F32" s="67">
        <v>44041</v>
      </c>
      <c r="G32" s="67"/>
      <c r="H32" s="63">
        <v>1630</v>
      </c>
      <c r="I32" s="56" t="s">
        <v>81</v>
      </c>
    </row>
    <row r="33" spans="1:9" ht="16.2" thickBot="1" x14ac:dyDescent="0.35">
      <c r="A33" s="115">
        <v>44037</v>
      </c>
      <c r="B33" s="112">
        <v>44047</v>
      </c>
      <c r="C33" s="128" t="s">
        <v>66</v>
      </c>
      <c r="D33" s="116">
        <v>8470</v>
      </c>
      <c r="E33" s="121" t="s">
        <v>41</v>
      </c>
      <c r="F33" s="67">
        <v>44040</v>
      </c>
      <c r="G33" s="33" t="s">
        <v>65</v>
      </c>
      <c r="H33" s="60">
        <v>6470</v>
      </c>
    </row>
    <row r="34" spans="1:9" ht="16.2" thickBot="1" x14ac:dyDescent="0.35">
      <c r="A34" s="129">
        <v>44037</v>
      </c>
      <c r="B34" s="115">
        <v>44047</v>
      </c>
      <c r="C34" s="128" t="s">
        <v>71</v>
      </c>
      <c r="D34" s="116">
        <v>6050</v>
      </c>
      <c r="E34" s="121" t="s">
        <v>72</v>
      </c>
      <c r="F34" s="67">
        <v>44040</v>
      </c>
      <c r="G34" s="33"/>
      <c r="H34" s="60">
        <v>4050</v>
      </c>
    </row>
    <row r="35" spans="1:9" s="134" customFormat="1" ht="16.2" thickBot="1" x14ac:dyDescent="0.35">
      <c r="A35" s="92">
        <v>44043</v>
      </c>
      <c r="B35" s="130">
        <v>44053</v>
      </c>
      <c r="C35" s="131" t="s">
        <v>56</v>
      </c>
      <c r="D35" s="132">
        <v>6050</v>
      </c>
      <c r="E35" s="133" t="s">
        <v>41</v>
      </c>
      <c r="F35" s="86">
        <v>44046</v>
      </c>
      <c r="G35" s="86" t="s">
        <v>55</v>
      </c>
      <c r="H35" s="89">
        <v>4050</v>
      </c>
    </row>
    <row r="36" spans="1:9" ht="16.8" thickTop="1" thickBot="1" x14ac:dyDescent="0.35">
      <c r="A36" s="77">
        <v>44036</v>
      </c>
      <c r="B36" s="71">
        <v>44046</v>
      </c>
      <c r="C36" s="72" t="s">
        <v>73</v>
      </c>
      <c r="D36" s="75">
        <v>3630</v>
      </c>
      <c r="E36" s="87" t="s">
        <v>72</v>
      </c>
      <c r="F36" s="67">
        <v>44039</v>
      </c>
      <c r="G36" s="67"/>
      <c r="H36" s="68">
        <v>1630</v>
      </c>
    </row>
    <row r="37" spans="1:9" ht="16.2" thickBot="1" x14ac:dyDescent="0.35">
      <c r="A37" s="77">
        <v>44008</v>
      </c>
      <c r="B37" s="71">
        <v>44027</v>
      </c>
      <c r="C37" s="72" t="s">
        <v>74</v>
      </c>
      <c r="D37" s="135">
        <v>2420</v>
      </c>
      <c r="E37" s="70" t="s">
        <v>75</v>
      </c>
      <c r="F37" s="73">
        <v>44020</v>
      </c>
      <c r="G37" s="73"/>
      <c r="H37" s="60">
        <v>600</v>
      </c>
    </row>
    <row r="38" spans="1:9" ht="16.2" thickBot="1" x14ac:dyDescent="0.35">
      <c r="A38" s="77">
        <v>44015</v>
      </c>
      <c r="B38" s="71">
        <v>44031</v>
      </c>
      <c r="C38" s="53" t="s">
        <v>76</v>
      </c>
      <c r="D38" s="62">
        <v>2420</v>
      </c>
      <c r="E38" s="70" t="s">
        <v>77</v>
      </c>
      <c r="F38" s="73">
        <v>44022</v>
      </c>
      <c r="G38" s="73"/>
      <c r="H38" s="60">
        <v>600</v>
      </c>
    </row>
    <row r="39" spans="1:9" s="56" customFormat="1" ht="16.2" thickBot="1" x14ac:dyDescent="0.35">
      <c r="A39" s="138">
        <v>44022</v>
      </c>
      <c r="B39" s="52">
        <v>44036</v>
      </c>
      <c r="C39" s="53" t="s">
        <v>87</v>
      </c>
      <c r="D39" s="139">
        <v>2420</v>
      </c>
      <c r="E39" s="54" t="s">
        <v>78</v>
      </c>
      <c r="F39" s="55">
        <v>44032</v>
      </c>
      <c r="G39" s="55"/>
      <c r="H39" s="63">
        <v>600</v>
      </c>
      <c r="I39" s="56" t="s">
        <v>88</v>
      </c>
    </row>
    <row r="40" spans="1:9" ht="16.2" thickBot="1" x14ac:dyDescent="0.35">
      <c r="A40" s="77">
        <v>44022</v>
      </c>
      <c r="B40" s="71">
        <v>44036</v>
      </c>
      <c r="C40" s="53" t="s">
        <v>82</v>
      </c>
      <c r="D40" s="29">
        <v>3630</v>
      </c>
      <c r="E40" s="70" t="s">
        <v>78</v>
      </c>
      <c r="F40" s="73">
        <v>44032</v>
      </c>
      <c r="G40" s="73"/>
      <c r="H40" s="60">
        <v>1630</v>
      </c>
    </row>
    <row r="41" spans="1:9" ht="16.2" thickBot="1" x14ac:dyDescent="0.35">
      <c r="A41" s="77">
        <v>44029</v>
      </c>
      <c r="B41" s="71">
        <v>44039</v>
      </c>
      <c r="C41" s="53" t="s">
        <v>83</v>
      </c>
      <c r="D41" s="29">
        <v>2420</v>
      </c>
      <c r="E41" s="70" t="s">
        <v>78</v>
      </c>
      <c r="F41" s="73">
        <v>44032</v>
      </c>
      <c r="G41" s="73"/>
      <c r="H41" s="60">
        <v>600</v>
      </c>
    </row>
    <row r="42" spans="1:9" ht="16.2" thickBot="1" x14ac:dyDescent="0.35">
      <c r="A42" s="77">
        <v>44024</v>
      </c>
      <c r="B42" s="71">
        <v>44036</v>
      </c>
      <c r="C42" s="53" t="s">
        <v>84</v>
      </c>
      <c r="D42" s="62">
        <v>2420</v>
      </c>
      <c r="E42" s="70" t="s">
        <v>78</v>
      </c>
      <c r="F42" s="73">
        <v>44032</v>
      </c>
      <c r="G42" s="73" t="s">
        <v>85</v>
      </c>
      <c r="H42" s="60">
        <v>600</v>
      </c>
    </row>
    <row r="43" spans="1:9" s="134" customFormat="1" ht="16.2" thickBot="1" x14ac:dyDescent="0.35">
      <c r="A43" s="84">
        <v>44024</v>
      </c>
      <c r="B43" s="92">
        <v>44036</v>
      </c>
      <c r="C43" s="145" t="s">
        <v>86</v>
      </c>
      <c r="D43" s="141">
        <v>2420</v>
      </c>
      <c r="E43" s="142" t="s">
        <v>78</v>
      </c>
      <c r="F43" s="86">
        <v>44032</v>
      </c>
      <c r="G43" s="86" t="s">
        <v>85</v>
      </c>
      <c r="H43" s="89">
        <v>600</v>
      </c>
    </row>
    <row r="44" spans="1:9" ht="16.8" thickTop="1" thickBot="1" x14ac:dyDescent="0.35">
      <c r="A44" s="83">
        <v>44043</v>
      </c>
      <c r="B44" s="71">
        <v>44073</v>
      </c>
      <c r="C44" s="146" t="s">
        <v>89</v>
      </c>
      <c r="D44" s="74">
        <v>6050</v>
      </c>
      <c r="E44" s="87" t="s">
        <v>90</v>
      </c>
      <c r="F44" s="67">
        <v>44046</v>
      </c>
      <c r="G44" s="67"/>
      <c r="H44" s="140">
        <v>4050</v>
      </c>
    </row>
    <row r="45" spans="1:9" ht="16.2" thickBot="1" x14ac:dyDescent="0.35">
      <c r="A45" s="77">
        <v>44031</v>
      </c>
      <c r="B45" s="71">
        <v>44044</v>
      </c>
      <c r="C45" s="72" t="s">
        <v>91</v>
      </c>
      <c r="D45" s="29">
        <v>2420</v>
      </c>
      <c r="E45" s="70" t="s">
        <v>92</v>
      </c>
      <c r="F45" s="73">
        <v>44039</v>
      </c>
      <c r="G45" s="73"/>
      <c r="H45" s="60">
        <v>600</v>
      </c>
    </row>
    <row r="46" spans="1:9" ht="16.2" thickBot="1" x14ac:dyDescent="0.35">
      <c r="A46" s="77">
        <v>44030</v>
      </c>
      <c r="B46" s="71">
        <v>44044</v>
      </c>
      <c r="C46" s="72" t="s">
        <v>93</v>
      </c>
      <c r="D46" s="29">
        <v>3630</v>
      </c>
      <c r="E46" s="70" t="s">
        <v>92</v>
      </c>
      <c r="F46" s="73">
        <v>44039</v>
      </c>
      <c r="G46" s="73"/>
      <c r="H46" s="60">
        <v>1630</v>
      </c>
    </row>
    <row r="47" spans="1:9" ht="16.2" thickBot="1" x14ac:dyDescent="0.35">
      <c r="A47" s="83">
        <v>44036</v>
      </c>
      <c r="B47" s="79">
        <v>44046</v>
      </c>
      <c r="C47" s="80" t="s">
        <v>94</v>
      </c>
      <c r="D47" s="29">
        <v>3630</v>
      </c>
      <c r="E47" s="78" t="s">
        <v>95</v>
      </c>
      <c r="F47" s="81">
        <v>44040</v>
      </c>
      <c r="G47" s="81"/>
      <c r="H47" s="60">
        <v>1630</v>
      </c>
    </row>
    <row r="48" spans="1:9" ht="16.2" thickBot="1" x14ac:dyDescent="0.35">
      <c r="A48" s="77">
        <v>44030</v>
      </c>
      <c r="B48" s="71">
        <v>44050</v>
      </c>
      <c r="C48" s="72" t="s">
        <v>96</v>
      </c>
      <c r="D48" s="135">
        <v>2420</v>
      </c>
      <c r="E48" s="70" t="s">
        <v>97</v>
      </c>
      <c r="F48" s="73">
        <v>44046</v>
      </c>
      <c r="G48" s="73"/>
      <c r="H48" s="60">
        <v>600</v>
      </c>
    </row>
    <row r="49" spans="1:9" ht="16.2" thickBot="1" x14ac:dyDescent="0.35">
      <c r="A49" s="77">
        <v>44044</v>
      </c>
      <c r="B49" s="71">
        <v>44054</v>
      </c>
      <c r="C49" s="72" t="s">
        <v>98</v>
      </c>
      <c r="D49" s="74">
        <v>3630</v>
      </c>
      <c r="E49" s="70" t="s">
        <v>97</v>
      </c>
      <c r="F49" s="73">
        <v>44047</v>
      </c>
      <c r="G49" s="73"/>
      <c r="H49" s="60">
        <v>1630</v>
      </c>
    </row>
    <row r="50" spans="1:9" ht="16.2" thickBot="1" x14ac:dyDescent="0.35">
      <c r="A50" s="13">
        <v>44064</v>
      </c>
      <c r="B50" s="14">
        <v>44074</v>
      </c>
      <c r="C50" s="15" t="s">
        <v>99</v>
      </c>
      <c r="D50" s="82">
        <v>8470</v>
      </c>
      <c r="E50" s="11" t="s">
        <v>97</v>
      </c>
      <c r="F50" s="16">
        <v>44067</v>
      </c>
      <c r="G50" s="16"/>
      <c r="H50" s="60">
        <v>6470</v>
      </c>
    </row>
    <row r="51" spans="1:9" ht="16.2" thickBot="1" x14ac:dyDescent="0.35">
      <c r="A51" s="13">
        <v>44071</v>
      </c>
      <c r="B51" s="14">
        <v>44081</v>
      </c>
      <c r="C51" s="125" t="s">
        <v>100</v>
      </c>
      <c r="D51" s="82">
        <v>4840</v>
      </c>
      <c r="E51" s="11" t="s">
        <v>97</v>
      </c>
      <c r="F51" s="16">
        <v>44074</v>
      </c>
      <c r="G51" s="16"/>
      <c r="H51" s="61">
        <v>4840</v>
      </c>
      <c r="I51" s="49" t="s">
        <v>30</v>
      </c>
    </row>
    <row r="52" spans="1:9" ht="16.2" thickBot="1" x14ac:dyDescent="0.35">
      <c r="A52" s="83">
        <v>44050</v>
      </c>
      <c r="B52" s="79">
        <v>44074</v>
      </c>
      <c r="C52" s="80" t="s">
        <v>101</v>
      </c>
      <c r="D52" s="82">
        <v>6050</v>
      </c>
      <c r="E52" s="78" t="s">
        <v>97</v>
      </c>
      <c r="F52" s="81">
        <v>44067</v>
      </c>
      <c r="G52" s="81" t="s">
        <v>103</v>
      </c>
      <c r="H52" s="60">
        <v>4050</v>
      </c>
    </row>
    <row r="53" spans="1:9" ht="16.2" thickBot="1" x14ac:dyDescent="0.35">
      <c r="A53" s="83">
        <v>44064</v>
      </c>
      <c r="B53" s="79">
        <v>44074</v>
      </c>
      <c r="C53" s="125" t="s">
        <v>102</v>
      </c>
      <c r="D53" s="82">
        <v>6050</v>
      </c>
      <c r="E53" s="78" t="s">
        <v>97</v>
      </c>
      <c r="F53" s="81">
        <v>44067</v>
      </c>
      <c r="G53" s="81" t="s">
        <v>103</v>
      </c>
      <c r="H53" s="61">
        <v>6050</v>
      </c>
      <c r="I53" s="49" t="s">
        <v>32</v>
      </c>
    </row>
    <row r="54" spans="1:9" ht="16.2" thickBot="1" x14ac:dyDescent="0.35">
      <c r="A54" s="83">
        <v>44044</v>
      </c>
      <c r="B54" s="79">
        <v>44075</v>
      </c>
      <c r="C54" s="80" t="s">
        <v>104</v>
      </c>
      <c r="D54" s="82">
        <v>6050</v>
      </c>
      <c r="E54" s="78" t="s">
        <v>97</v>
      </c>
      <c r="F54" s="81">
        <v>44068</v>
      </c>
      <c r="G54" s="81" t="s">
        <v>105</v>
      </c>
      <c r="H54" s="60">
        <v>4050</v>
      </c>
    </row>
    <row r="55" spans="1:9" ht="16.2" thickBot="1" x14ac:dyDescent="0.35">
      <c r="A55" s="83">
        <v>44057</v>
      </c>
      <c r="B55" s="79">
        <v>44075</v>
      </c>
      <c r="C55" s="53" t="s">
        <v>106</v>
      </c>
      <c r="D55" s="82">
        <v>6050</v>
      </c>
      <c r="E55" s="78" t="s">
        <v>97</v>
      </c>
      <c r="F55" s="81">
        <v>44068</v>
      </c>
      <c r="G55" s="81" t="s">
        <v>105</v>
      </c>
      <c r="H55" s="60">
        <v>4050</v>
      </c>
    </row>
    <row r="56" spans="1:9" s="49" customFormat="1" ht="16.2" thickBot="1" x14ac:dyDescent="0.35">
      <c r="A56" s="166">
        <v>44065</v>
      </c>
      <c r="B56" s="187">
        <v>44075</v>
      </c>
      <c r="C56" s="125" t="s">
        <v>107</v>
      </c>
      <c r="D56" s="188">
        <v>6050</v>
      </c>
      <c r="E56" s="189" t="s">
        <v>97</v>
      </c>
      <c r="F56" s="190">
        <v>44068</v>
      </c>
      <c r="G56" s="190" t="s">
        <v>105</v>
      </c>
      <c r="H56" s="61">
        <v>6050</v>
      </c>
      <c r="I56" s="49" t="s">
        <v>162</v>
      </c>
    </row>
    <row r="57" spans="1:9" ht="16.2" thickBot="1" x14ac:dyDescent="0.35">
      <c r="A57" s="13">
        <v>44057</v>
      </c>
      <c r="B57" s="14">
        <v>44067</v>
      </c>
      <c r="C57" s="53" t="s">
        <v>108</v>
      </c>
      <c r="D57" s="82">
        <v>8470</v>
      </c>
      <c r="E57" s="50" t="s">
        <v>97</v>
      </c>
      <c r="F57" s="16">
        <v>44060</v>
      </c>
      <c r="G57" s="16"/>
      <c r="H57" s="60">
        <v>6470</v>
      </c>
    </row>
    <row r="58" spans="1:9" ht="16.2" thickBot="1" x14ac:dyDescent="0.35">
      <c r="A58" s="13">
        <v>44044</v>
      </c>
      <c r="B58" s="14">
        <v>44060</v>
      </c>
      <c r="C58" s="53" t="s">
        <v>109</v>
      </c>
      <c r="D58" s="143">
        <v>6050</v>
      </c>
      <c r="E58" s="11" t="s">
        <v>97</v>
      </c>
      <c r="F58" s="16">
        <v>44053</v>
      </c>
      <c r="G58" s="16" t="s">
        <v>110</v>
      </c>
      <c r="H58" s="60">
        <v>4050</v>
      </c>
    </row>
    <row r="59" spans="1:9" ht="16.2" thickBot="1" x14ac:dyDescent="0.35">
      <c r="A59" s="13">
        <v>44050</v>
      </c>
      <c r="B59" s="79">
        <v>44060</v>
      </c>
      <c r="C59" s="53" t="s">
        <v>111</v>
      </c>
      <c r="D59" s="143">
        <v>6050</v>
      </c>
      <c r="E59" s="78" t="s">
        <v>97</v>
      </c>
      <c r="F59" s="81">
        <v>44053</v>
      </c>
      <c r="G59" s="81" t="s">
        <v>110</v>
      </c>
      <c r="H59" s="60">
        <v>4050</v>
      </c>
    </row>
    <row r="60" spans="1:9" s="56" customFormat="1" ht="16.2" thickBot="1" x14ac:dyDescent="0.35">
      <c r="A60" s="51">
        <v>44072</v>
      </c>
      <c r="B60" s="52">
        <v>44051</v>
      </c>
      <c r="C60" s="53" t="s">
        <v>112</v>
      </c>
      <c r="D60" s="143">
        <v>4840</v>
      </c>
      <c r="E60" s="54" t="s">
        <v>97</v>
      </c>
      <c r="F60" s="81">
        <v>44075</v>
      </c>
      <c r="G60" s="55"/>
      <c r="H60" s="60">
        <v>2840</v>
      </c>
    </row>
    <row r="61" spans="1:9" s="56" customFormat="1" ht="16.2" thickBot="1" x14ac:dyDescent="0.35">
      <c r="A61" s="51">
        <v>44036</v>
      </c>
      <c r="B61" s="52">
        <v>44056</v>
      </c>
      <c r="C61" s="53" t="s">
        <v>114</v>
      </c>
      <c r="D61" s="144">
        <v>2420</v>
      </c>
      <c r="E61" s="54" t="s">
        <v>115</v>
      </c>
      <c r="F61" s="81">
        <v>44049</v>
      </c>
      <c r="G61" s="55"/>
      <c r="H61" s="60">
        <v>600</v>
      </c>
    </row>
    <row r="62" spans="1:9" s="56" customFormat="1" ht="16.2" thickBot="1" x14ac:dyDescent="0.35">
      <c r="A62" s="13">
        <v>44038</v>
      </c>
      <c r="B62" s="52">
        <v>44057</v>
      </c>
      <c r="C62" s="53" t="s">
        <v>118</v>
      </c>
      <c r="D62" s="151">
        <v>1694</v>
      </c>
      <c r="E62" s="54" t="s">
        <v>116</v>
      </c>
      <c r="F62" s="81">
        <v>44050</v>
      </c>
      <c r="G62" s="55" t="s">
        <v>117</v>
      </c>
      <c r="H62" s="60">
        <v>600</v>
      </c>
    </row>
    <row r="63" spans="1:9" s="56" customFormat="1" ht="16.2" thickBot="1" x14ac:dyDescent="0.35">
      <c r="A63" s="13">
        <v>44043</v>
      </c>
      <c r="B63" s="52">
        <v>44057</v>
      </c>
      <c r="C63" s="53" t="s">
        <v>119</v>
      </c>
      <c r="D63" s="151">
        <v>1694</v>
      </c>
      <c r="E63" s="54" t="s">
        <v>116</v>
      </c>
      <c r="F63" s="81">
        <v>44050</v>
      </c>
      <c r="G63" s="55" t="s">
        <v>117</v>
      </c>
      <c r="H63" s="60">
        <v>600</v>
      </c>
    </row>
    <row r="64" spans="1:9" s="56" customFormat="1" ht="16.2" thickBot="1" x14ac:dyDescent="0.35">
      <c r="A64" s="13">
        <v>44051</v>
      </c>
      <c r="B64" s="52">
        <v>44075</v>
      </c>
      <c r="C64" s="53" t="s">
        <v>120</v>
      </c>
      <c r="D64" s="152">
        <v>3630</v>
      </c>
      <c r="E64" s="54" t="s">
        <v>116</v>
      </c>
      <c r="F64" s="81">
        <v>44068</v>
      </c>
      <c r="G64" s="55" t="s">
        <v>121</v>
      </c>
      <c r="H64" s="60">
        <v>1630</v>
      </c>
    </row>
    <row r="65" spans="1:10" s="56" customFormat="1" ht="16.2" thickBot="1" x14ac:dyDescent="0.35">
      <c r="A65" s="13">
        <v>44064</v>
      </c>
      <c r="B65" s="52">
        <v>44075</v>
      </c>
      <c r="C65" s="53" t="s">
        <v>122</v>
      </c>
      <c r="D65" s="152">
        <v>3630</v>
      </c>
      <c r="E65" s="54" t="s">
        <v>116</v>
      </c>
      <c r="F65" s="81">
        <v>44068</v>
      </c>
      <c r="G65" s="55" t="s">
        <v>121</v>
      </c>
      <c r="H65" s="60">
        <v>1630</v>
      </c>
    </row>
    <row r="66" spans="1:10" s="56" customFormat="1" ht="16.2" thickBot="1" x14ac:dyDescent="0.35">
      <c r="A66" s="13">
        <v>44065</v>
      </c>
      <c r="B66" s="52">
        <v>44075</v>
      </c>
      <c r="C66" s="53" t="s">
        <v>123</v>
      </c>
      <c r="D66" s="152">
        <v>3630</v>
      </c>
      <c r="E66" s="54" t="s">
        <v>116</v>
      </c>
      <c r="F66" s="81">
        <v>44068</v>
      </c>
      <c r="G66" s="55" t="s">
        <v>121</v>
      </c>
      <c r="H66" s="60">
        <v>1630</v>
      </c>
    </row>
    <row r="67" spans="1:10" s="56" customFormat="1" ht="16.2" thickBot="1" x14ac:dyDescent="0.35">
      <c r="A67" s="13">
        <v>44045</v>
      </c>
      <c r="B67" s="52">
        <v>44057</v>
      </c>
      <c r="C67" s="53" t="s">
        <v>124</v>
      </c>
      <c r="D67" s="152">
        <v>3630</v>
      </c>
      <c r="E67" s="54" t="s">
        <v>125</v>
      </c>
      <c r="F67" s="81">
        <v>44053</v>
      </c>
      <c r="G67" s="55"/>
      <c r="H67" s="60">
        <v>1630</v>
      </c>
    </row>
    <row r="68" spans="1:10" s="162" customFormat="1" ht="16.2" thickBot="1" x14ac:dyDescent="0.35">
      <c r="A68" s="154">
        <v>44051</v>
      </c>
      <c r="B68" s="155">
        <v>44063</v>
      </c>
      <c r="C68" s="156" t="s">
        <v>126</v>
      </c>
      <c r="D68" s="157">
        <v>3630</v>
      </c>
      <c r="E68" s="158" t="s">
        <v>127</v>
      </c>
      <c r="F68" s="159">
        <v>44056</v>
      </c>
      <c r="G68" s="160"/>
      <c r="H68" s="161">
        <v>1630</v>
      </c>
    </row>
    <row r="69" spans="1:10" ht="16.8" thickTop="1" thickBot="1" x14ac:dyDescent="0.35">
      <c r="A69" s="13">
        <v>44052</v>
      </c>
      <c r="B69" s="14">
        <v>44065</v>
      </c>
      <c r="C69" s="15" t="s">
        <v>128</v>
      </c>
      <c r="D69" s="163">
        <v>2420</v>
      </c>
      <c r="E69" s="87" t="s">
        <v>129</v>
      </c>
      <c r="F69" s="67">
        <v>44057</v>
      </c>
      <c r="G69" s="67"/>
      <c r="H69" s="96">
        <v>600</v>
      </c>
      <c r="I69" s="49"/>
    </row>
    <row r="70" spans="1:10" ht="16.2" thickBot="1" x14ac:dyDescent="0.35">
      <c r="A70" s="13">
        <v>44051</v>
      </c>
      <c r="B70" s="79">
        <v>44066</v>
      </c>
      <c r="C70" s="80" t="s">
        <v>130</v>
      </c>
      <c r="D70" s="164">
        <v>2420</v>
      </c>
      <c r="E70" s="78" t="s">
        <v>131</v>
      </c>
      <c r="F70" s="81">
        <v>44060</v>
      </c>
      <c r="G70" s="81"/>
      <c r="H70" s="63">
        <v>600</v>
      </c>
      <c r="I70" s="49"/>
    </row>
    <row r="71" spans="1:10" ht="16.2" thickBot="1" x14ac:dyDescent="0.35">
      <c r="A71" s="13">
        <v>44050</v>
      </c>
      <c r="B71" s="79">
        <v>44065</v>
      </c>
      <c r="C71" s="125" t="s">
        <v>132</v>
      </c>
      <c r="D71" s="167">
        <v>1815</v>
      </c>
      <c r="E71" s="78" t="s">
        <v>131</v>
      </c>
      <c r="F71" s="81">
        <v>44057</v>
      </c>
      <c r="G71" s="81"/>
      <c r="H71" s="61">
        <v>1815</v>
      </c>
      <c r="I71" s="49" t="s">
        <v>133</v>
      </c>
    </row>
    <row r="72" spans="1:10" ht="16.2" thickBot="1" x14ac:dyDescent="0.35">
      <c r="A72" s="13">
        <v>44058</v>
      </c>
      <c r="B72" s="79">
        <v>44072</v>
      </c>
      <c r="C72" s="80" t="s">
        <v>134</v>
      </c>
      <c r="D72" s="62">
        <v>2420</v>
      </c>
      <c r="E72" s="78" t="s">
        <v>135</v>
      </c>
      <c r="F72" s="81">
        <v>44067</v>
      </c>
      <c r="G72" s="81"/>
      <c r="H72" s="63">
        <v>600</v>
      </c>
      <c r="I72" s="49"/>
    </row>
    <row r="73" spans="1:10" ht="18" customHeight="1" thickBot="1" x14ac:dyDescent="0.35">
      <c r="A73" s="153">
        <v>44057</v>
      </c>
      <c r="B73" s="79">
        <v>44072</v>
      </c>
      <c r="C73" s="53" t="s">
        <v>136</v>
      </c>
      <c r="D73" s="135">
        <v>1815</v>
      </c>
      <c r="E73" s="78" t="s">
        <v>135</v>
      </c>
      <c r="F73" s="81">
        <v>44067</v>
      </c>
      <c r="G73" s="81"/>
      <c r="H73" s="63">
        <v>600</v>
      </c>
      <c r="I73" s="49"/>
    </row>
    <row r="74" spans="1:10" ht="16.2" thickBot="1" x14ac:dyDescent="0.35">
      <c r="A74" s="13">
        <v>44065</v>
      </c>
      <c r="B74" s="79">
        <v>44082</v>
      </c>
      <c r="C74" s="80" t="s">
        <v>137</v>
      </c>
      <c r="D74" s="135">
        <v>1815</v>
      </c>
      <c r="E74" s="78" t="s">
        <v>138</v>
      </c>
      <c r="F74" s="81">
        <v>44075</v>
      </c>
      <c r="G74" s="81"/>
      <c r="H74" s="63">
        <v>600</v>
      </c>
      <c r="I74" s="49"/>
      <c r="J74" s="88"/>
    </row>
    <row r="75" spans="1:10" ht="16.2" thickBot="1" x14ac:dyDescent="0.35">
      <c r="A75" s="13">
        <v>44058</v>
      </c>
      <c r="B75" s="79">
        <v>44084</v>
      </c>
      <c r="C75" s="80" t="s">
        <v>139</v>
      </c>
      <c r="D75" s="29">
        <v>12100</v>
      </c>
      <c r="E75" s="78" t="s">
        <v>140</v>
      </c>
      <c r="F75" s="81">
        <v>44077</v>
      </c>
      <c r="G75" s="81"/>
      <c r="H75" s="63">
        <v>10100</v>
      </c>
      <c r="I75" s="49"/>
    </row>
    <row r="76" spans="1:10" ht="16.2" thickBot="1" x14ac:dyDescent="0.35">
      <c r="A76" s="13">
        <v>44066</v>
      </c>
      <c r="B76" s="14">
        <v>44084</v>
      </c>
      <c r="C76" s="15" t="s">
        <v>141</v>
      </c>
      <c r="D76" s="29">
        <v>3630</v>
      </c>
      <c r="E76" s="11" t="s">
        <v>140</v>
      </c>
      <c r="F76" s="55">
        <v>44077</v>
      </c>
      <c r="G76" s="55"/>
      <c r="H76" s="60">
        <v>1630</v>
      </c>
    </row>
    <row r="77" spans="1:10" ht="16.2" thickBot="1" x14ac:dyDescent="0.35">
      <c r="A77" s="13">
        <v>44064</v>
      </c>
      <c r="B77" s="79">
        <v>44084</v>
      </c>
      <c r="C77" s="80" t="s">
        <v>142</v>
      </c>
      <c r="D77" s="29">
        <v>2420</v>
      </c>
      <c r="E77" s="78" t="s">
        <v>140</v>
      </c>
      <c r="F77" s="55">
        <v>44077</v>
      </c>
      <c r="G77" s="55"/>
      <c r="H77" s="63">
        <v>600</v>
      </c>
    </row>
    <row r="78" spans="1:10" ht="16.2" thickBot="1" x14ac:dyDescent="0.35">
      <c r="A78" s="13">
        <v>44065</v>
      </c>
      <c r="B78" s="79">
        <v>44084</v>
      </c>
      <c r="C78" s="80" t="s">
        <v>143</v>
      </c>
      <c r="D78" s="29">
        <v>2420</v>
      </c>
      <c r="E78" s="78" t="s">
        <v>140</v>
      </c>
      <c r="F78" s="81">
        <v>44077</v>
      </c>
      <c r="G78" s="81"/>
      <c r="H78" s="63">
        <v>600</v>
      </c>
      <c r="I78" s="49"/>
    </row>
    <row r="79" spans="1:10" ht="16.2" thickBot="1" x14ac:dyDescent="0.35">
      <c r="A79" s="13">
        <v>44071</v>
      </c>
      <c r="B79" s="79">
        <v>44084</v>
      </c>
      <c r="C79" s="80" t="s">
        <v>144</v>
      </c>
      <c r="D79" s="29">
        <v>2420</v>
      </c>
      <c r="E79" s="78" t="s">
        <v>140</v>
      </c>
      <c r="F79" s="81">
        <v>44077</v>
      </c>
      <c r="G79" s="81"/>
      <c r="H79" s="63">
        <v>600</v>
      </c>
    </row>
    <row r="80" spans="1:10" ht="16.2" thickBot="1" x14ac:dyDescent="0.35">
      <c r="A80" s="13">
        <v>44057</v>
      </c>
      <c r="B80" s="79">
        <v>44088</v>
      </c>
      <c r="C80" s="125" t="s">
        <v>145</v>
      </c>
      <c r="D80" s="169">
        <v>1694</v>
      </c>
      <c r="E80" s="78" t="s">
        <v>146</v>
      </c>
      <c r="F80" s="81">
        <v>44081</v>
      </c>
      <c r="G80" s="81" t="s">
        <v>149</v>
      </c>
      <c r="H80" s="61">
        <v>1694</v>
      </c>
      <c r="I80" s="49" t="s">
        <v>31</v>
      </c>
    </row>
    <row r="81" spans="1:9" ht="16.2" thickBot="1" x14ac:dyDescent="0.35">
      <c r="A81" s="13">
        <v>44064</v>
      </c>
      <c r="B81" s="79">
        <v>44088</v>
      </c>
      <c r="C81" s="80" t="s">
        <v>147</v>
      </c>
      <c r="D81" s="168">
        <v>1694</v>
      </c>
      <c r="E81" s="78" t="s">
        <v>146</v>
      </c>
      <c r="F81" s="81">
        <v>44081</v>
      </c>
      <c r="G81" s="81" t="s">
        <v>149</v>
      </c>
      <c r="H81" s="60">
        <v>600</v>
      </c>
    </row>
    <row r="82" spans="1:9" ht="16.2" thickBot="1" x14ac:dyDescent="0.35">
      <c r="A82" s="13">
        <v>44072</v>
      </c>
      <c r="B82" s="14">
        <v>44085</v>
      </c>
      <c r="C82" s="15" t="s">
        <v>148</v>
      </c>
      <c r="D82" s="62">
        <v>2420</v>
      </c>
      <c r="E82" s="78" t="s">
        <v>146</v>
      </c>
      <c r="F82" s="81">
        <v>44081</v>
      </c>
      <c r="G82" s="81"/>
      <c r="H82" s="60">
        <v>600</v>
      </c>
    </row>
    <row r="83" spans="1:9" ht="16.2" thickBot="1" x14ac:dyDescent="0.35">
      <c r="A83" s="13">
        <v>44071</v>
      </c>
      <c r="B83" s="79">
        <v>44086</v>
      </c>
      <c r="C83" s="80" t="s">
        <v>151</v>
      </c>
      <c r="D83" s="135">
        <v>2420</v>
      </c>
      <c r="E83" s="78" t="s">
        <v>146</v>
      </c>
      <c r="F83" s="81">
        <v>44082</v>
      </c>
      <c r="G83" s="81"/>
      <c r="H83" s="60">
        <v>600</v>
      </c>
    </row>
    <row r="84" spans="1:9" ht="16.2" hidden="1" thickBot="1" x14ac:dyDescent="0.35">
      <c r="A84" s="13"/>
      <c r="B84" s="79"/>
      <c r="C84" s="80"/>
      <c r="D84" s="75"/>
      <c r="E84" s="78"/>
      <c r="F84" s="81"/>
      <c r="G84" s="81"/>
      <c r="H84" s="60"/>
    </row>
    <row r="85" spans="1:9" ht="16.2" hidden="1" thickBot="1" x14ac:dyDescent="0.35">
      <c r="A85" s="13"/>
      <c r="B85" s="79"/>
      <c r="C85" s="80"/>
      <c r="D85" s="75"/>
      <c r="E85" s="78"/>
      <c r="F85" s="81"/>
      <c r="G85" s="81"/>
      <c r="H85" s="60"/>
    </row>
    <row r="86" spans="1:9" ht="16.2" hidden="1" thickBot="1" x14ac:dyDescent="0.35">
      <c r="A86" s="13"/>
      <c r="B86" s="79"/>
      <c r="C86" s="80"/>
      <c r="D86" s="75"/>
      <c r="E86" s="78"/>
      <c r="F86" s="81"/>
      <c r="G86" s="81"/>
      <c r="H86" s="60"/>
    </row>
    <row r="87" spans="1:9" ht="16.2" hidden="1" thickBot="1" x14ac:dyDescent="0.35">
      <c r="A87" s="13"/>
      <c r="B87" s="14"/>
      <c r="C87" s="15"/>
      <c r="D87" s="75"/>
      <c r="E87" s="11"/>
      <c r="F87" s="16"/>
      <c r="G87" s="16"/>
      <c r="H87" s="60"/>
    </row>
    <row r="88" spans="1:9" ht="16.2" hidden="1" thickBot="1" x14ac:dyDescent="0.35">
      <c r="A88" s="13"/>
      <c r="B88" s="79"/>
      <c r="C88" s="80"/>
      <c r="D88" s="75"/>
      <c r="E88" s="78"/>
      <c r="F88" s="81"/>
      <c r="G88" s="81"/>
      <c r="H88" s="61"/>
    </row>
    <row r="89" spans="1:9" ht="15.6" hidden="1" customHeight="1" thickBot="1" x14ac:dyDescent="0.35">
      <c r="A89" s="13"/>
      <c r="B89" s="14"/>
      <c r="C89" s="53"/>
      <c r="D89" s="75"/>
      <c r="E89" s="11"/>
      <c r="F89" s="16"/>
      <c r="G89" s="16"/>
      <c r="H89" s="61"/>
      <c r="I89" s="56"/>
    </row>
    <row r="90" spans="1:9" ht="16.2" hidden="1" thickBot="1" x14ac:dyDescent="0.35">
      <c r="A90" s="13"/>
      <c r="B90" s="14"/>
      <c r="C90" s="53"/>
      <c r="D90" s="75"/>
      <c r="E90" s="11"/>
      <c r="F90" s="16"/>
      <c r="G90" s="16"/>
      <c r="H90" s="60"/>
    </row>
    <row r="91" spans="1:9" ht="16.2" hidden="1" thickBot="1" x14ac:dyDescent="0.35">
      <c r="A91" s="13"/>
      <c r="B91" s="14"/>
      <c r="C91" s="15"/>
      <c r="D91" s="75"/>
      <c r="E91" s="11"/>
      <c r="F91" s="16"/>
      <c r="G91" s="16"/>
      <c r="H91" s="60"/>
    </row>
    <row r="92" spans="1:9" ht="16.2" hidden="1" thickBot="1" x14ac:dyDescent="0.35">
      <c r="A92" s="13"/>
      <c r="B92" s="79"/>
      <c r="C92" s="80"/>
      <c r="D92" s="75"/>
      <c r="E92" s="78"/>
      <c r="F92" s="81"/>
      <c r="G92" s="81"/>
      <c r="H92" s="60"/>
    </row>
    <row r="93" spans="1:9" ht="16.2" hidden="1" thickBot="1" x14ac:dyDescent="0.35">
      <c r="A93" s="13"/>
      <c r="B93" s="79"/>
      <c r="C93" s="80"/>
      <c r="D93" s="75"/>
      <c r="E93" s="78"/>
      <c r="F93" s="81"/>
      <c r="G93" s="81"/>
      <c r="H93" s="60"/>
    </row>
    <row r="94" spans="1:9" ht="16.2" hidden="1" thickBot="1" x14ac:dyDescent="0.35">
      <c r="A94" s="92"/>
      <c r="B94" s="92"/>
      <c r="C94" s="93"/>
      <c r="D94" s="94"/>
      <c r="E94" s="85"/>
      <c r="F94" s="86"/>
      <c r="G94" s="86"/>
      <c r="H94" s="89"/>
      <c r="I94" s="88"/>
    </row>
    <row r="95" spans="1:9" ht="16.8" hidden="1" thickTop="1" thickBot="1" x14ac:dyDescent="0.35">
      <c r="A95" s="24"/>
      <c r="B95" s="79"/>
      <c r="C95" s="15"/>
      <c r="D95" s="62"/>
      <c r="E95" s="90"/>
      <c r="F95" s="81"/>
      <c r="G95" s="91"/>
      <c r="H95" s="96"/>
      <c r="I95" s="95"/>
    </row>
    <row r="96" spans="1:9" ht="16.2" hidden="1" thickBot="1" x14ac:dyDescent="0.35">
      <c r="A96" s="24"/>
      <c r="B96" s="79"/>
      <c r="C96" s="80"/>
      <c r="D96" s="62"/>
      <c r="E96" s="90"/>
      <c r="F96" s="81"/>
      <c r="G96" s="91"/>
      <c r="H96" s="96"/>
      <c r="I96" s="95"/>
    </row>
    <row r="97" spans="1:9" ht="16.2" hidden="1" thickBot="1" x14ac:dyDescent="0.35">
      <c r="A97" s="24"/>
      <c r="B97" s="23"/>
      <c r="C97" s="30"/>
      <c r="D97" s="97"/>
      <c r="E97" s="21"/>
      <c r="F97" s="16"/>
      <c r="G97" s="16"/>
      <c r="H97" s="60"/>
    </row>
    <row r="98" spans="1:9" ht="16.2" hidden="1" thickBot="1" x14ac:dyDescent="0.35">
      <c r="A98" s="83"/>
      <c r="B98" s="9"/>
      <c r="C98" s="10"/>
      <c r="D98" s="98"/>
      <c r="E98" s="76"/>
      <c r="F98" s="81"/>
      <c r="G98" s="81"/>
      <c r="H98" s="60"/>
    </row>
    <row r="99" spans="1:9" ht="16.2" hidden="1" thickBot="1" x14ac:dyDescent="0.35">
      <c r="A99" s="8"/>
      <c r="B99" s="9"/>
      <c r="C99" s="10"/>
      <c r="D99" s="98"/>
      <c r="E99" s="22"/>
      <c r="F99" s="81"/>
      <c r="G99" s="81"/>
      <c r="H99" s="99"/>
    </row>
    <row r="100" spans="1:9" ht="16.2" hidden="1" thickBot="1" x14ac:dyDescent="0.35">
      <c r="A100" s="8"/>
      <c r="B100" s="9"/>
      <c r="C100" s="10"/>
      <c r="D100" s="98"/>
      <c r="E100" s="22"/>
      <c r="F100" s="81"/>
      <c r="G100" s="81"/>
      <c r="H100" s="60"/>
    </row>
    <row r="101" spans="1:9" ht="16.2" hidden="1" thickBot="1" x14ac:dyDescent="0.35">
      <c r="A101" s="8"/>
      <c r="B101" s="9"/>
      <c r="C101" s="10"/>
      <c r="D101" s="98"/>
      <c r="E101" s="22"/>
      <c r="F101" s="81"/>
      <c r="G101" s="81"/>
      <c r="H101" s="60"/>
    </row>
    <row r="102" spans="1:9" ht="16.2" hidden="1" thickBot="1" x14ac:dyDescent="0.35">
      <c r="A102" s="36"/>
      <c r="B102" s="35"/>
      <c r="C102" s="37"/>
      <c r="D102" s="48"/>
      <c r="E102" s="12"/>
      <c r="F102" s="33"/>
      <c r="G102" s="33"/>
      <c r="H102" s="47"/>
    </row>
    <row r="103" spans="1:9" ht="17.399999999999999" thickBot="1" x14ac:dyDescent="0.35">
      <c r="A103" s="205" t="s">
        <v>5</v>
      </c>
      <c r="B103" s="206"/>
      <c r="C103" s="207"/>
      <c r="D103" s="3">
        <f>SUM(D7:D83)</f>
        <v>346181</v>
      </c>
      <c r="H103" s="58">
        <f>SUM(H7:H83)</f>
        <v>209889</v>
      </c>
    </row>
    <row r="104" spans="1:9" x14ac:dyDescent="0.3">
      <c r="A104" s="4"/>
      <c r="B104" s="4"/>
      <c r="C104" s="4"/>
      <c r="D104" s="4"/>
    </row>
    <row r="105" spans="1:9" x14ac:dyDescent="0.3">
      <c r="A105" s="6"/>
      <c r="B105" s="6"/>
      <c r="C105" s="6"/>
      <c r="D105" s="6"/>
    </row>
    <row r="106" spans="1:9" x14ac:dyDescent="0.3">
      <c r="A106" s="6"/>
      <c r="B106" s="6"/>
      <c r="C106" s="6"/>
      <c r="D106" s="6"/>
    </row>
    <row r="107" spans="1:9" ht="24" customHeight="1" x14ac:dyDescent="0.3">
      <c r="D107" s="5"/>
    </row>
    <row r="108" spans="1:9" ht="23.4" x14ac:dyDescent="0.45">
      <c r="A108" s="34" t="s">
        <v>6</v>
      </c>
      <c r="D108" s="222" t="s">
        <v>150</v>
      </c>
      <c r="E108" s="223"/>
      <c r="F108" s="223"/>
      <c r="G108" s="223"/>
      <c r="H108" s="223"/>
      <c r="I108" s="42"/>
    </row>
    <row r="109" spans="1:9" ht="15.6" x14ac:dyDescent="0.3">
      <c r="A109" s="1"/>
      <c r="D109" s="38"/>
      <c r="E109" s="221">
        <v>2020</v>
      </c>
      <c r="F109" s="221"/>
      <c r="G109" s="221">
        <v>2019</v>
      </c>
      <c r="H109" s="221"/>
      <c r="I109" s="43"/>
    </row>
    <row r="110" spans="1:9" ht="15.6" x14ac:dyDescent="0.3">
      <c r="A110" s="2" t="s">
        <v>16</v>
      </c>
      <c r="B110" s="5">
        <f>D103</f>
        <v>346181</v>
      </c>
      <c r="D110" s="39" t="s">
        <v>17</v>
      </c>
      <c r="E110" s="212">
        <f>D103</f>
        <v>346181</v>
      </c>
      <c r="F110" s="213"/>
      <c r="G110" s="212">
        <v>263260</v>
      </c>
      <c r="H110" s="213"/>
      <c r="I110" s="43"/>
    </row>
    <row r="111" spans="1:9" ht="15.6" x14ac:dyDescent="0.3">
      <c r="A111" s="2"/>
      <c r="B111" s="5"/>
      <c r="D111" s="39" t="s">
        <v>24</v>
      </c>
      <c r="E111" s="212"/>
      <c r="F111" s="213"/>
      <c r="G111" s="212"/>
      <c r="H111" s="213"/>
      <c r="I111" s="43"/>
    </row>
    <row r="112" spans="1:9" ht="15.6" x14ac:dyDescent="0.3">
      <c r="A112" s="2"/>
      <c r="B112" s="5"/>
      <c r="D112" s="39" t="s">
        <v>18</v>
      </c>
      <c r="E112" s="212"/>
      <c r="F112" s="213"/>
      <c r="G112" s="212"/>
      <c r="H112" s="213"/>
      <c r="I112" s="43"/>
    </row>
    <row r="113" spans="1:9" ht="15.6" x14ac:dyDescent="0.3">
      <c r="A113" s="2"/>
      <c r="B113" s="5"/>
      <c r="D113" s="39" t="s">
        <v>19</v>
      </c>
      <c r="E113" s="212">
        <f>Poštovné!D14</f>
        <v>489</v>
      </c>
      <c r="F113" s="213"/>
      <c r="G113" s="212">
        <v>520</v>
      </c>
      <c r="H113" s="213"/>
      <c r="I113" s="43"/>
    </row>
    <row r="114" spans="1:9" ht="15.6" x14ac:dyDescent="0.3">
      <c r="A114" s="2"/>
      <c r="B114" s="5"/>
      <c r="D114" s="40" t="s">
        <v>20</v>
      </c>
      <c r="E114" s="214">
        <v>60000</v>
      </c>
      <c r="F114" s="215"/>
      <c r="G114" s="214">
        <v>60000</v>
      </c>
      <c r="H114" s="215"/>
      <c r="I114" s="43"/>
    </row>
    <row r="115" spans="1:9" ht="16.2" thickBot="1" x14ac:dyDescent="0.35">
      <c r="A115" s="2"/>
      <c r="B115" s="5"/>
      <c r="D115" s="40" t="s">
        <v>21</v>
      </c>
      <c r="E115" s="216">
        <f>H103</f>
        <v>209889</v>
      </c>
      <c r="F115" s="200"/>
      <c r="G115" s="199">
        <v>137485</v>
      </c>
      <c r="H115" s="200"/>
      <c r="I115" s="43"/>
    </row>
    <row r="116" spans="1:9" ht="31.8" thickBot="1" x14ac:dyDescent="0.35">
      <c r="A116" s="193" t="s">
        <v>164</v>
      </c>
      <c r="B116" s="194">
        <f>SUM(B110+Poštovné!D14+B111+B112)</f>
        <v>346670</v>
      </c>
      <c r="C116" s="7"/>
      <c r="D116" s="41" t="s">
        <v>22</v>
      </c>
      <c r="E116" s="201">
        <f>SUM(E110:F113)-(E114+E115)</f>
        <v>76781</v>
      </c>
      <c r="F116" s="202"/>
      <c r="G116" s="201">
        <f>SUM(G110:H113)-(G114+G115)</f>
        <v>66295</v>
      </c>
      <c r="H116" s="202"/>
    </row>
    <row r="117" spans="1:9" ht="31.2" x14ac:dyDescent="0.3">
      <c r="A117" s="195" t="s">
        <v>163</v>
      </c>
      <c r="B117" s="196">
        <f>H103</f>
        <v>209889</v>
      </c>
      <c r="D117" s="44"/>
      <c r="E117" s="45"/>
      <c r="F117" s="46"/>
      <c r="G117" s="203"/>
      <c r="H117" s="204"/>
      <c r="I117" s="43"/>
    </row>
    <row r="118" spans="1:9" ht="16.2" thickBot="1" x14ac:dyDescent="0.35">
      <c r="A118" s="197" t="s">
        <v>15</v>
      </c>
      <c r="B118" s="198">
        <v>60000</v>
      </c>
    </row>
    <row r="119" spans="1:9" ht="16.2" thickBot="1" x14ac:dyDescent="0.35">
      <c r="A119" s="191" t="s">
        <v>165</v>
      </c>
      <c r="B119" s="192">
        <f>B116-(B117+B118)</f>
        <v>76781</v>
      </c>
    </row>
    <row r="120" spans="1:9" ht="15.6" x14ac:dyDescent="0.3">
      <c r="A120" s="2"/>
    </row>
    <row r="121" spans="1:9" ht="15.6" x14ac:dyDescent="0.3">
      <c r="A121" s="1"/>
    </row>
    <row r="122" spans="1:9" ht="15.6" x14ac:dyDescent="0.3">
      <c r="A122" s="1"/>
    </row>
  </sheetData>
  <mergeCells count="27">
    <mergeCell ref="G113:H113"/>
    <mergeCell ref="G114:H114"/>
    <mergeCell ref="A1:D2"/>
    <mergeCell ref="A5:A6"/>
    <mergeCell ref="B5:B6"/>
    <mergeCell ref="C5:C6"/>
    <mergeCell ref="E109:F109"/>
    <mergeCell ref="D108:H108"/>
    <mergeCell ref="G109:H109"/>
    <mergeCell ref="G5:G6"/>
    <mergeCell ref="H5:H6"/>
    <mergeCell ref="G115:H115"/>
    <mergeCell ref="G116:H116"/>
    <mergeCell ref="G117:H117"/>
    <mergeCell ref="A103:C103"/>
    <mergeCell ref="F5:F6"/>
    <mergeCell ref="E5:E6"/>
    <mergeCell ref="E110:F110"/>
    <mergeCell ref="E114:F114"/>
    <mergeCell ref="E115:F115"/>
    <mergeCell ref="E116:F116"/>
    <mergeCell ref="E111:F111"/>
    <mergeCell ref="E112:F112"/>
    <mergeCell ref="E113:F113"/>
    <mergeCell ref="G110:H110"/>
    <mergeCell ref="G111:H111"/>
    <mergeCell ref="G112:H112"/>
  </mergeCells>
  <pageMargins left="0.39370078740157483" right="0.39370078740157483" top="0.39370078740157483" bottom="0.39370078740157483" header="0.11811023622047245" footer="0.11811023622047245"/>
  <pageSetup paperSize="9" scale="3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6"/>
  <sheetViews>
    <sheetView workbookViewId="0">
      <selection activeCell="D13" sqref="D13"/>
    </sheetView>
  </sheetViews>
  <sheetFormatPr defaultRowHeight="14.4" x14ac:dyDescent="0.3"/>
  <cols>
    <col min="1" max="1" width="11.6640625" customWidth="1"/>
    <col min="2" max="2" width="69" customWidth="1"/>
    <col min="3" max="3" width="20.33203125" style="172" customWidth="1"/>
    <col min="4" max="4" width="18.88671875" customWidth="1"/>
  </cols>
  <sheetData>
    <row r="1" spans="1:4" ht="15" customHeight="1" x14ac:dyDescent="0.3">
      <c r="A1" s="217" t="s">
        <v>33</v>
      </c>
      <c r="B1" s="217"/>
      <c r="C1" s="217"/>
      <c r="D1" s="217"/>
    </row>
    <row r="2" spans="1:4" x14ac:dyDescent="0.3">
      <c r="A2" s="217"/>
      <c r="B2" s="217"/>
      <c r="C2" s="217"/>
      <c r="D2" s="217"/>
    </row>
    <row r="3" spans="1:4" ht="15" thickBot="1" x14ac:dyDescent="0.35">
      <c r="A3" s="31"/>
      <c r="B3" s="31"/>
      <c r="C3" s="170"/>
      <c r="D3" s="31"/>
    </row>
    <row r="4" spans="1:4" ht="15.75" customHeight="1" x14ac:dyDescent="0.3">
      <c r="A4" s="224" t="s">
        <v>7</v>
      </c>
      <c r="B4" s="226" t="s">
        <v>8</v>
      </c>
      <c r="C4" s="226" t="s">
        <v>9</v>
      </c>
      <c r="D4" s="183" t="s">
        <v>3</v>
      </c>
    </row>
    <row r="5" spans="1:4" ht="21" customHeight="1" thickBot="1" x14ac:dyDescent="0.35">
      <c r="A5" s="225"/>
      <c r="B5" s="227"/>
      <c r="C5" s="227"/>
      <c r="D5" s="184" t="s">
        <v>4</v>
      </c>
    </row>
    <row r="6" spans="1:4" ht="15.6" x14ac:dyDescent="0.3">
      <c r="A6" s="175">
        <v>44021</v>
      </c>
      <c r="B6" s="176" t="s">
        <v>152</v>
      </c>
      <c r="C6" s="177" t="s">
        <v>153</v>
      </c>
      <c r="D6" s="178">
        <v>60</v>
      </c>
    </row>
    <row r="7" spans="1:4" ht="15.6" x14ac:dyDescent="0.3">
      <c r="A7" s="179">
        <v>44027</v>
      </c>
      <c r="B7" s="69" t="s">
        <v>154</v>
      </c>
      <c r="C7" s="171" t="s">
        <v>153</v>
      </c>
      <c r="D7" s="180">
        <v>53</v>
      </c>
    </row>
    <row r="8" spans="1:4" ht="15.6" x14ac:dyDescent="0.3">
      <c r="A8" s="179">
        <v>44062</v>
      </c>
      <c r="B8" s="69" t="s">
        <v>155</v>
      </c>
      <c r="C8" s="171" t="s">
        <v>153</v>
      </c>
      <c r="D8" s="180">
        <v>57</v>
      </c>
    </row>
    <row r="9" spans="1:4" ht="31.2" x14ac:dyDescent="0.3">
      <c r="A9" s="179">
        <v>44078</v>
      </c>
      <c r="B9" s="69" t="s">
        <v>156</v>
      </c>
      <c r="C9" s="171" t="s">
        <v>153</v>
      </c>
      <c r="D9" s="180">
        <v>55</v>
      </c>
    </row>
    <row r="10" spans="1:4" ht="15.6" x14ac:dyDescent="0.3">
      <c r="A10" s="179">
        <v>44078</v>
      </c>
      <c r="B10" s="69" t="s">
        <v>157</v>
      </c>
      <c r="C10" s="171" t="s">
        <v>153</v>
      </c>
      <c r="D10" s="180">
        <v>55</v>
      </c>
    </row>
    <row r="11" spans="1:4" ht="46.8" x14ac:dyDescent="0.3">
      <c r="A11" s="179">
        <v>44082</v>
      </c>
      <c r="B11" s="69" t="s">
        <v>158</v>
      </c>
      <c r="C11" s="171" t="s">
        <v>159</v>
      </c>
      <c r="D11" s="180">
        <v>99</v>
      </c>
    </row>
    <row r="12" spans="1:4" ht="15.6" x14ac:dyDescent="0.3">
      <c r="A12" s="179">
        <v>44082</v>
      </c>
      <c r="B12" s="69" t="s">
        <v>160</v>
      </c>
      <c r="C12" s="171" t="s">
        <v>153</v>
      </c>
      <c r="D12" s="180">
        <v>55</v>
      </c>
    </row>
    <row r="13" spans="1:4" ht="16.2" thickBot="1" x14ac:dyDescent="0.35">
      <c r="A13" s="181">
        <v>44085</v>
      </c>
      <c r="B13" s="173" t="s">
        <v>161</v>
      </c>
      <c r="C13" s="174" t="s">
        <v>153</v>
      </c>
      <c r="D13" s="182">
        <v>55</v>
      </c>
    </row>
    <row r="14" spans="1:4" ht="17.399999999999999" thickBot="1" x14ac:dyDescent="0.35">
      <c r="A14" s="228" t="s">
        <v>5</v>
      </c>
      <c r="B14" s="229"/>
      <c r="C14" s="185"/>
      <c r="D14" s="186">
        <f>SUM(D6:D13)</f>
        <v>489</v>
      </c>
    </row>
    <row r="15" spans="1:4" x14ac:dyDescent="0.3">
      <c r="A15" s="31"/>
      <c r="B15" s="31"/>
      <c r="C15" s="170"/>
      <c r="D15" s="31"/>
    </row>
    <row r="16" spans="1:4" ht="24" customHeight="1" x14ac:dyDescent="0.3"/>
    <row r="18" spans="1:1" ht="15.6" x14ac:dyDescent="0.3">
      <c r="A18" s="1"/>
    </row>
    <row r="19" spans="1:1" ht="15.6" x14ac:dyDescent="0.3">
      <c r="A19" s="2"/>
    </row>
    <row r="20" spans="1:1" ht="15.6" x14ac:dyDescent="0.3">
      <c r="A20" s="2"/>
    </row>
    <row r="21" spans="1:1" ht="15.6" x14ac:dyDescent="0.3">
      <c r="A21" s="2"/>
    </row>
    <row r="22" spans="1:1" ht="15.6" x14ac:dyDescent="0.3">
      <c r="A22" s="2"/>
    </row>
    <row r="23" spans="1:1" ht="15.6" x14ac:dyDescent="0.3">
      <c r="A23" s="2"/>
    </row>
    <row r="24" spans="1:1" ht="15.6" x14ac:dyDescent="0.3">
      <c r="A24" s="2"/>
    </row>
    <row r="25" spans="1:1" ht="15.6" x14ac:dyDescent="0.3">
      <c r="A25" s="1"/>
    </row>
    <row r="26" spans="1:1" ht="15.6" x14ac:dyDescent="0.3">
      <c r="A26" s="1"/>
    </row>
  </sheetData>
  <mergeCells count="5">
    <mergeCell ref="A1:D2"/>
    <mergeCell ref="A4:A5"/>
    <mergeCell ref="B4:B5"/>
    <mergeCell ref="C4:C5"/>
    <mergeCell ref="A14:B14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2020-09-16T07:10:23Z</cp:lastPrinted>
  <dcterms:created xsi:type="dcterms:W3CDTF">2015-06-29T12:46:12Z</dcterms:created>
  <dcterms:modified xsi:type="dcterms:W3CDTF">2020-10-21T12:19:28Z</dcterms:modified>
</cp:coreProperties>
</file>